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mc:AlternateContent xmlns:mc="http://schemas.openxmlformats.org/markup-compatibility/2006">
    <mc:Choice Requires="x15">
      <x15ac:absPath xmlns:x15ac="http://schemas.microsoft.com/office/spreadsheetml/2010/11/ac" url="C:\Users\Ramune\Documents\Ramunes_LSTA_doc\25_Šilumos suvartojimas daugiabuciuose\2017_11\"/>
    </mc:Choice>
  </mc:AlternateContent>
  <bookViews>
    <workbookView xWindow="0" yWindow="0" windowWidth="28770" windowHeight="4485" xr2:uid="{00000000-000D-0000-FFFF-FFFF00000000}"/>
  </bookViews>
  <sheets>
    <sheet name="Imone" sheetId="1" r:id="rId1"/>
  </sheets>
  <definedNames>
    <definedName name="_xlnm._FilterDatabase" localSheetId="0" hidden="1">Imone!$C$7:$W$47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49" i="1" l="1"/>
  <c r="V849" i="1" s="1"/>
  <c r="W849" i="1" s="1"/>
  <c r="S842" i="1"/>
  <c r="V842" i="1" s="1"/>
  <c r="W842" i="1" s="1"/>
  <c r="S840" i="1"/>
  <c r="V840" i="1" s="1"/>
  <c r="W840" i="1" s="1"/>
  <c r="S820" i="1"/>
  <c r="V820" i="1" s="1"/>
  <c r="W820" i="1" s="1"/>
  <c r="S811" i="1"/>
  <c r="V811" i="1" s="1"/>
  <c r="W811" i="1" s="1"/>
  <c r="S797" i="1"/>
  <c r="V797" i="1" s="1"/>
  <c r="W797" i="1" s="1"/>
  <c r="S793" i="1"/>
  <c r="V793" i="1" s="1"/>
  <c r="W793" i="1" s="1"/>
  <c r="S783" i="1"/>
  <c r="V783" i="1" s="1"/>
  <c r="W783" i="1" s="1"/>
  <c r="S782" i="1"/>
  <c r="V782" i="1" s="1"/>
  <c r="W782" i="1" s="1"/>
  <c r="S779" i="1"/>
  <c r="V779" i="1" s="1"/>
  <c r="W779" i="1" s="1"/>
  <c r="S668" i="1"/>
  <c r="V668" i="1" s="1"/>
  <c r="W668" i="1" s="1"/>
  <c r="S669" i="1"/>
  <c r="V669" i="1" s="1"/>
  <c r="W669" i="1" s="1"/>
  <c r="S667" i="1"/>
  <c r="V667" i="1" s="1"/>
  <c r="W667" i="1" s="1"/>
  <c r="S666" i="1"/>
  <c r="V666" i="1" s="1"/>
  <c r="W666" i="1" s="1"/>
  <c r="S664" i="1"/>
  <c r="V664" i="1" s="1"/>
  <c r="W664" i="1" s="1"/>
  <c r="S658" i="1"/>
  <c r="V658" i="1" s="1"/>
  <c r="W658" i="1" s="1"/>
  <c r="S655" i="1"/>
  <c r="V655" i="1" s="1"/>
  <c r="W655" i="1" s="1"/>
  <c r="S651" i="1"/>
  <c r="V651" i="1" s="1"/>
  <c r="W651" i="1" s="1"/>
  <c r="S646" i="1"/>
  <c r="V646" i="1" s="1"/>
  <c r="W646" i="1" s="1"/>
  <c r="S644" i="1"/>
  <c r="V644" i="1" s="1"/>
  <c r="W644" i="1" s="1"/>
  <c r="S273" i="1"/>
  <c r="V273" i="1" s="1"/>
  <c r="W273" i="1" s="1"/>
  <c r="S268" i="1"/>
  <c r="V268" i="1" s="1"/>
  <c r="W268" i="1" s="1"/>
  <c r="S263" i="1"/>
  <c r="V263" i="1" s="1"/>
  <c r="W263" i="1" s="1"/>
  <c r="S260" i="1"/>
  <c r="V260" i="1" s="1"/>
  <c r="W260" i="1" s="1"/>
  <c r="S259" i="1"/>
  <c r="V259" i="1" s="1"/>
  <c r="W259" i="1" s="1"/>
  <c r="S254" i="1"/>
  <c r="V254" i="1" s="1"/>
  <c r="W254" i="1" s="1"/>
  <c r="S253" i="1"/>
  <c r="V253" i="1" s="1"/>
  <c r="W253" i="1" s="1"/>
  <c r="S251" i="1"/>
  <c r="V251" i="1" s="1"/>
  <c r="W251" i="1" s="1"/>
  <c r="S247" i="1"/>
  <c r="S248" i="1"/>
  <c r="V248" i="1" s="1"/>
  <c r="W248" i="1" s="1"/>
  <c r="S142" i="1"/>
  <c r="V142" i="1" s="1"/>
  <c r="W142" i="1" s="1"/>
  <c r="S140" i="1"/>
  <c r="V140" i="1" s="1"/>
  <c r="W140" i="1" s="1"/>
  <c r="S131" i="1"/>
  <c r="V131" i="1" s="1"/>
  <c r="W131" i="1" s="1"/>
  <c r="S124" i="1"/>
  <c r="V124" i="1" s="1"/>
  <c r="W124" i="1" s="1"/>
  <c r="S115" i="1"/>
  <c r="V115" i="1" s="1"/>
  <c r="W115" i="1" s="1"/>
  <c r="S113" i="1"/>
  <c r="V113" i="1" s="1"/>
  <c r="W113" i="1" s="1"/>
  <c r="S104" i="1"/>
  <c r="V104" i="1" s="1"/>
  <c r="W104" i="1" s="1"/>
  <c r="S62" i="1"/>
  <c r="V62" i="1" s="1"/>
  <c r="W62" i="1" s="1"/>
  <c r="S29" i="1"/>
  <c r="V29" i="1" s="1"/>
  <c r="W29" i="1" s="1"/>
  <c r="S14" i="1"/>
  <c r="V14" i="1" l="1"/>
  <c r="W14" i="1" s="1"/>
  <c r="V247" i="1"/>
  <c r="W247" i="1" s="1"/>
  <c r="U14" i="1"/>
  <c r="U29" i="1"/>
  <c r="U62" i="1"/>
  <c r="U104" i="1"/>
  <c r="U113" i="1"/>
  <c r="U115" i="1"/>
  <c r="U124" i="1"/>
  <c r="U131" i="1"/>
  <c r="U140" i="1"/>
  <c r="U142" i="1"/>
  <c r="U248" i="1"/>
  <c r="U247" i="1"/>
  <c r="U251" i="1"/>
  <c r="U253" i="1"/>
  <c r="U254" i="1"/>
  <c r="U259" i="1"/>
  <c r="U260" i="1"/>
  <c r="U263" i="1"/>
  <c r="U268" i="1"/>
  <c r="U273" i="1"/>
  <c r="U644" i="1"/>
  <c r="U646" i="1"/>
  <c r="U651" i="1"/>
  <c r="U655" i="1"/>
  <c r="U658" i="1"/>
  <c r="U664" i="1"/>
  <c r="U666" i="1"/>
  <c r="U667" i="1"/>
  <c r="U669" i="1"/>
  <c r="U668" i="1"/>
  <c r="U779" i="1"/>
  <c r="U782" i="1"/>
  <c r="U783" i="1"/>
  <c r="U793" i="1"/>
  <c r="U797" i="1"/>
  <c r="U811" i="1"/>
  <c r="U820" i="1"/>
  <c r="U840" i="1"/>
  <c r="U842" i="1"/>
  <c r="U849" i="1"/>
  <c r="S841" i="1" l="1"/>
  <c r="V841" i="1" s="1"/>
  <c r="W841" i="1" s="1"/>
  <c r="J841" i="1"/>
  <c r="S865" i="1"/>
  <c r="V865" i="1" s="1"/>
  <c r="W865" i="1" s="1"/>
  <c r="S873" i="1"/>
  <c r="V873" i="1" s="1"/>
  <c r="W873" i="1" s="1"/>
  <c r="S867" i="1"/>
  <c r="V867" i="1" s="1"/>
  <c r="W867" i="1" s="1"/>
  <c r="J867" i="1"/>
  <c r="S897" i="1"/>
  <c r="V897" i="1" s="1"/>
  <c r="W897" i="1" s="1"/>
  <c r="S880" i="1"/>
  <c r="U880" i="1" s="1"/>
  <c r="S889" i="1"/>
  <c r="U889" i="1" s="1"/>
  <c r="S673" i="1"/>
  <c r="V673" i="1" s="1"/>
  <c r="W673" i="1" s="1"/>
  <c r="J673" i="1"/>
  <c r="S690" i="1"/>
  <c r="U690" i="1" s="1"/>
  <c r="J690" i="1"/>
  <c r="S679" i="1"/>
  <c r="V679" i="1" s="1"/>
  <c r="W679" i="1" s="1"/>
  <c r="J679" i="1"/>
  <c r="S688" i="1"/>
  <c r="V688" i="1" s="1"/>
  <c r="W688" i="1" s="1"/>
  <c r="J688" i="1"/>
  <c r="S691" i="1"/>
  <c r="V691" i="1" s="1"/>
  <c r="W691" i="1" s="1"/>
  <c r="J691" i="1"/>
  <c r="S685" i="1"/>
  <c r="V685" i="1" s="1"/>
  <c r="W685" i="1" s="1"/>
  <c r="J685" i="1"/>
  <c r="S671" i="1"/>
  <c r="V671" i="1" s="1"/>
  <c r="W671" i="1" s="1"/>
  <c r="J671" i="1"/>
  <c r="S684" i="1"/>
  <c r="V684" i="1" s="1"/>
  <c r="W684" i="1" s="1"/>
  <c r="J684" i="1"/>
  <c r="S674" i="1"/>
  <c r="V674" i="1" s="1"/>
  <c r="W674" i="1" s="1"/>
  <c r="J674" i="1"/>
  <c r="S686" i="1"/>
  <c r="U686" i="1" s="1"/>
  <c r="S376" i="1"/>
  <c r="U376" i="1" s="1"/>
  <c r="J376" i="1"/>
  <c r="S366" i="1"/>
  <c r="V366" i="1" s="1"/>
  <c r="W366" i="1" s="1"/>
  <c r="J366" i="1"/>
  <c r="S395" i="1"/>
  <c r="V395" i="1" s="1"/>
  <c r="W395" i="1" s="1"/>
  <c r="J395" i="1"/>
  <c r="S381" i="1"/>
  <c r="V381" i="1" s="1"/>
  <c r="W381" i="1" s="1"/>
  <c r="J381" i="1"/>
  <c r="S382" i="1"/>
  <c r="V382" i="1" s="1"/>
  <c r="W382" i="1" s="1"/>
  <c r="J382" i="1"/>
  <c r="S390" i="1"/>
  <c r="V390" i="1" s="1"/>
  <c r="W390" i="1" s="1"/>
  <c r="J390" i="1"/>
  <c r="S384" i="1"/>
  <c r="V384" i="1" s="1"/>
  <c r="W384" i="1" s="1"/>
  <c r="J384" i="1"/>
  <c r="S365" i="1"/>
  <c r="V365" i="1" s="1"/>
  <c r="W365" i="1" s="1"/>
  <c r="J365" i="1"/>
  <c r="S361" i="1"/>
  <c r="U361" i="1" s="1"/>
  <c r="J361" i="1"/>
  <c r="S388" i="1"/>
  <c r="V388" i="1" s="1"/>
  <c r="W388" i="1" s="1"/>
  <c r="J388" i="1"/>
  <c r="S154" i="1"/>
  <c r="V154" i="1" s="1"/>
  <c r="W154" i="1" s="1"/>
  <c r="J154" i="1"/>
  <c r="S107" i="1"/>
  <c r="V107" i="1" s="1"/>
  <c r="W107" i="1" s="1"/>
  <c r="J107" i="1"/>
  <c r="S162" i="1"/>
  <c r="V162" i="1" s="1"/>
  <c r="W162" i="1" s="1"/>
  <c r="J162" i="1"/>
  <c r="S161" i="1"/>
  <c r="V161" i="1" s="1"/>
  <c r="W161" i="1" s="1"/>
  <c r="J161" i="1"/>
  <c r="S74" i="1"/>
  <c r="V74" i="1" s="1"/>
  <c r="W74" i="1" s="1"/>
  <c r="J74" i="1"/>
  <c r="S168" i="1"/>
  <c r="V168" i="1" s="1"/>
  <c r="W168" i="1" s="1"/>
  <c r="J168" i="1"/>
  <c r="S171" i="1"/>
  <c r="U171" i="1" s="1"/>
  <c r="J171" i="1"/>
  <c r="S138" i="1"/>
  <c r="V138" i="1" s="1"/>
  <c r="W138" i="1" s="1"/>
  <c r="J138" i="1"/>
  <c r="S150" i="1"/>
  <c r="V150" i="1" s="1"/>
  <c r="W150" i="1" s="1"/>
  <c r="J150" i="1"/>
  <c r="S155" i="1"/>
  <c r="V155" i="1" s="1"/>
  <c r="W155" i="1" s="1"/>
  <c r="J155" i="1"/>
  <c r="V880" i="1" l="1"/>
  <c r="W880" i="1" s="1"/>
  <c r="U154" i="1"/>
  <c r="U674" i="1"/>
  <c r="U395" i="1"/>
  <c r="U168" i="1"/>
  <c r="U74" i="1"/>
  <c r="U365" i="1"/>
  <c r="U691" i="1"/>
  <c r="U150" i="1"/>
  <c r="U384" i="1"/>
  <c r="V690" i="1"/>
  <c r="W690" i="1" s="1"/>
  <c r="U155" i="1"/>
  <c r="V171" i="1"/>
  <c r="W171" i="1" s="1"/>
  <c r="U381" i="1"/>
  <c r="V376" i="1"/>
  <c r="W376" i="1" s="1"/>
  <c r="U684" i="1"/>
  <c r="V889" i="1"/>
  <c r="W889" i="1" s="1"/>
  <c r="U107" i="1"/>
  <c r="V361" i="1"/>
  <c r="W361" i="1" s="1"/>
  <c r="V686" i="1"/>
  <c r="W686" i="1" s="1"/>
  <c r="U688" i="1"/>
  <c r="U673" i="1"/>
  <c r="U162" i="1"/>
  <c r="U382" i="1"/>
  <c r="U685" i="1"/>
  <c r="U897" i="1"/>
  <c r="U867" i="1"/>
  <c r="U865" i="1"/>
  <c r="U873" i="1"/>
  <c r="U138" i="1"/>
  <c r="U161" i="1"/>
  <c r="U388" i="1"/>
  <c r="U390" i="1"/>
  <c r="U366" i="1"/>
  <c r="U671" i="1"/>
  <c r="U679" i="1"/>
  <c r="U841" i="1"/>
  <c r="S827" i="1" l="1"/>
  <c r="V827" i="1" s="1"/>
  <c r="W827" i="1" s="1"/>
  <c r="J827" i="1"/>
  <c r="S821" i="1"/>
  <c r="V821" i="1" s="1"/>
  <c r="W821" i="1" s="1"/>
  <c r="J821" i="1"/>
  <c r="S810" i="1"/>
  <c r="V810" i="1" s="1"/>
  <c r="W810" i="1" s="1"/>
  <c r="J810" i="1"/>
  <c r="S800" i="1"/>
  <c r="V800" i="1" s="1"/>
  <c r="W800" i="1" s="1"/>
  <c r="J800" i="1"/>
  <c r="S775" i="1"/>
  <c r="U775" i="1" s="1"/>
  <c r="J775" i="1"/>
  <c r="S764" i="1"/>
  <c r="V764" i="1" s="1"/>
  <c r="W764" i="1" s="1"/>
  <c r="J764" i="1"/>
  <c r="S738" i="1"/>
  <c r="V738" i="1" s="1"/>
  <c r="W738" i="1" s="1"/>
  <c r="J738" i="1"/>
  <c r="S736" i="1"/>
  <c r="V736" i="1" s="1"/>
  <c r="W736" i="1" s="1"/>
  <c r="J736" i="1"/>
  <c r="S731" i="1"/>
  <c r="V731" i="1" s="1"/>
  <c r="W731" i="1" s="1"/>
  <c r="J731" i="1"/>
  <c r="S724" i="1"/>
  <c r="V724" i="1" s="1"/>
  <c r="W724" i="1" s="1"/>
  <c r="J724" i="1"/>
  <c r="S501" i="1"/>
  <c r="V501" i="1" s="1"/>
  <c r="W501" i="1" s="1"/>
  <c r="J501" i="1"/>
  <c r="S500" i="1"/>
  <c r="V500" i="1" s="1"/>
  <c r="W500" i="1" s="1"/>
  <c r="J500" i="1"/>
  <c r="S499" i="1"/>
  <c r="V499" i="1" s="1"/>
  <c r="W499" i="1" s="1"/>
  <c r="J499" i="1"/>
  <c r="S498" i="1"/>
  <c r="V498" i="1" s="1"/>
  <c r="W498" i="1" s="1"/>
  <c r="J498" i="1"/>
  <c r="S497" i="1"/>
  <c r="V497" i="1" s="1"/>
  <c r="W497" i="1" s="1"/>
  <c r="J497" i="1"/>
  <c r="S494" i="1"/>
  <c r="V494" i="1" s="1"/>
  <c r="W494" i="1" s="1"/>
  <c r="J494" i="1"/>
  <c r="S492" i="1"/>
  <c r="U492" i="1" s="1"/>
  <c r="J492" i="1"/>
  <c r="S491" i="1"/>
  <c r="V491" i="1" s="1"/>
  <c r="W491" i="1" s="1"/>
  <c r="J491" i="1"/>
  <c r="S490" i="1"/>
  <c r="V490" i="1" s="1"/>
  <c r="W490" i="1" s="1"/>
  <c r="J490" i="1"/>
  <c r="S489" i="1"/>
  <c r="V489" i="1" s="1"/>
  <c r="W489" i="1" s="1"/>
  <c r="J489" i="1"/>
  <c r="S360" i="1"/>
  <c r="V360" i="1" s="1"/>
  <c r="W360" i="1" s="1"/>
  <c r="J360" i="1"/>
  <c r="S359" i="1"/>
  <c r="V359" i="1" s="1"/>
  <c r="W359" i="1" s="1"/>
  <c r="J359" i="1"/>
  <c r="S356" i="1"/>
  <c r="V356" i="1" s="1"/>
  <c r="W356" i="1" s="1"/>
  <c r="J356" i="1"/>
  <c r="S355" i="1"/>
  <c r="V355" i="1" s="1"/>
  <c r="W355" i="1" s="1"/>
  <c r="J355" i="1"/>
  <c r="S354" i="1"/>
  <c r="V354" i="1" s="1"/>
  <c r="W354" i="1" s="1"/>
  <c r="J354" i="1"/>
  <c r="S349" i="1"/>
  <c r="V349" i="1" s="1"/>
  <c r="W349" i="1" s="1"/>
  <c r="J349" i="1"/>
  <c r="S347" i="1"/>
  <c r="V347" i="1" s="1"/>
  <c r="W347" i="1" s="1"/>
  <c r="J347" i="1"/>
  <c r="S344" i="1"/>
  <c r="V344" i="1" s="1"/>
  <c r="W344" i="1" s="1"/>
  <c r="J344" i="1"/>
  <c r="S324" i="1"/>
  <c r="V324" i="1" s="1"/>
  <c r="W324" i="1" s="1"/>
  <c r="J324" i="1"/>
  <c r="S293" i="1"/>
  <c r="V293" i="1" s="1"/>
  <c r="W293" i="1" s="1"/>
  <c r="J293" i="1"/>
  <c r="S105" i="1"/>
  <c r="V105" i="1" s="1"/>
  <c r="W105" i="1" s="1"/>
  <c r="J105" i="1"/>
  <c r="S103" i="1"/>
  <c r="V103" i="1" s="1"/>
  <c r="W103" i="1" s="1"/>
  <c r="J103" i="1"/>
  <c r="S100" i="1"/>
  <c r="V100" i="1" s="1"/>
  <c r="W100" i="1" s="1"/>
  <c r="J100" i="1"/>
  <c r="S94" i="1"/>
  <c r="V94" i="1" s="1"/>
  <c r="W94" i="1" s="1"/>
  <c r="J94" i="1"/>
  <c r="S88" i="1"/>
  <c r="V88" i="1" s="1"/>
  <c r="W88" i="1" s="1"/>
  <c r="J88" i="1"/>
  <c r="S73" i="1"/>
  <c r="V73" i="1" s="1"/>
  <c r="W73" i="1" s="1"/>
  <c r="J73" i="1"/>
  <c r="S69" i="1"/>
  <c r="V69" i="1" s="1"/>
  <c r="W69" i="1" s="1"/>
  <c r="J69" i="1"/>
  <c r="S61" i="1"/>
  <c r="V61" i="1" s="1"/>
  <c r="W61" i="1" s="1"/>
  <c r="J61" i="1"/>
  <c r="S59" i="1"/>
  <c r="V59" i="1" s="1"/>
  <c r="W59" i="1" s="1"/>
  <c r="J59" i="1"/>
  <c r="S57" i="1"/>
  <c r="J57" i="1"/>
  <c r="V57" i="1" l="1"/>
  <c r="W57" i="1" s="1"/>
  <c r="U293" i="1"/>
  <c r="U61" i="1"/>
  <c r="U497" i="1"/>
  <c r="U738" i="1"/>
  <c r="U59" i="1"/>
  <c r="U356" i="1"/>
  <c r="U105" i="1"/>
  <c r="U94" i="1"/>
  <c r="U349" i="1"/>
  <c r="U491" i="1"/>
  <c r="U724" i="1"/>
  <c r="U821" i="1"/>
  <c r="U88" i="1"/>
  <c r="U347" i="1"/>
  <c r="U490" i="1"/>
  <c r="U501" i="1"/>
  <c r="U810" i="1"/>
  <c r="U359" i="1"/>
  <c r="U498" i="1"/>
  <c r="U764" i="1"/>
  <c r="U69" i="1"/>
  <c r="U100" i="1"/>
  <c r="U324" i="1"/>
  <c r="U354" i="1"/>
  <c r="U360" i="1"/>
  <c r="U499" i="1"/>
  <c r="U731" i="1"/>
  <c r="U827" i="1"/>
  <c r="U57" i="1"/>
  <c r="U73" i="1"/>
  <c r="U103" i="1"/>
  <c r="U344" i="1"/>
  <c r="U355" i="1"/>
  <c r="U489" i="1"/>
  <c r="V492" i="1"/>
  <c r="W492" i="1" s="1"/>
  <c r="U494" i="1"/>
  <c r="U500" i="1"/>
  <c r="U736" i="1"/>
  <c r="V775" i="1"/>
  <c r="W775" i="1" s="1"/>
  <c r="U800" i="1"/>
  <c r="S86" i="1" l="1"/>
  <c r="S109" i="1"/>
  <c r="U109" i="1" s="1"/>
  <c r="S121" i="1"/>
  <c r="V121" i="1" s="1"/>
  <c r="S146" i="1"/>
  <c r="V146" i="1" s="1"/>
  <c r="S156" i="1"/>
  <c r="V156" i="1" s="1"/>
  <c r="W156" i="1" s="1"/>
  <c r="S166" i="1"/>
  <c r="V166" i="1" s="1"/>
  <c r="W166" i="1" s="1"/>
  <c r="S173" i="1"/>
  <c r="V173" i="1" s="1"/>
  <c r="W173" i="1" s="1"/>
  <c r="S202" i="1"/>
  <c r="V202" i="1" s="1"/>
  <c r="W202" i="1" s="1"/>
  <c r="S217" i="1"/>
  <c r="V217" i="1" s="1"/>
  <c r="W217" i="1" s="1"/>
  <c r="S281" i="1"/>
  <c r="S288" i="1"/>
  <c r="V288" i="1" s="1"/>
  <c r="W288" i="1" s="1"/>
  <c r="S291" i="1"/>
  <c r="V291" i="1" s="1"/>
  <c r="W291" i="1" s="1"/>
  <c r="S310" i="1"/>
  <c r="V310" i="1" s="1"/>
  <c r="W310" i="1" s="1"/>
  <c r="S318" i="1"/>
  <c r="U318" i="1" s="1"/>
  <c r="S333" i="1"/>
  <c r="V333" i="1" s="1"/>
  <c r="W333" i="1" s="1"/>
  <c r="S351" i="1"/>
  <c r="V351" i="1" s="1"/>
  <c r="W351" i="1" s="1"/>
  <c r="S358" i="1"/>
  <c r="V358" i="1" s="1"/>
  <c r="W358" i="1" s="1"/>
  <c r="S369" i="1"/>
  <c r="U369" i="1" s="1"/>
  <c r="S402" i="1"/>
  <c r="V402" i="1" s="1"/>
  <c r="W402" i="1" s="1"/>
  <c r="S466" i="1"/>
  <c r="S477" i="1"/>
  <c r="V477" i="1" s="1"/>
  <c r="W477" i="1" s="1"/>
  <c r="S479" i="1"/>
  <c r="V479" i="1" s="1"/>
  <c r="W479" i="1" s="1"/>
  <c r="S520" i="1"/>
  <c r="V520" i="1" s="1"/>
  <c r="W520" i="1" s="1"/>
  <c r="S528" i="1"/>
  <c r="V528" i="1" s="1"/>
  <c r="W528" i="1" s="1"/>
  <c r="S588" i="1"/>
  <c r="V588" i="1" s="1"/>
  <c r="W588" i="1" s="1"/>
  <c r="S593" i="1"/>
  <c r="V593" i="1" s="1"/>
  <c r="W593" i="1" s="1"/>
  <c r="S608" i="1"/>
  <c r="V608" i="1" s="1"/>
  <c r="W608" i="1" s="1"/>
  <c r="S625" i="1"/>
  <c r="V625" i="1" s="1"/>
  <c r="W625" i="1" s="1"/>
  <c r="S652" i="1"/>
  <c r="V652" i="1" s="1"/>
  <c r="W652" i="1" s="1"/>
  <c r="S699" i="1"/>
  <c r="S703" i="1"/>
  <c r="V703" i="1" s="1"/>
  <c r="W703" i="1" s="1"/>
  <c r="S708" i="1"/>
  <c r="V708" i="1" s="1"/>
  <c r="W708" i="1" s="1"/>
  <c r="S711" i="1"/>
  <c r="V711" i="1" s="1"/>
  <c r="W711" i="1" s="1"/>
  <c r="S717" i="1"/>
  <c r="U717" i="1" s="1"/>
  <c r="S737" i="1"/>
  <c r="V737" i="1" s="1"/>
  <c r="W737" i="1" s="1"/>
  <c r="S757" i="1"/>
  <c r="V757" i="1" s="1"/>
  <c r="W757" i="1" s="1"/>
  <c r="S864" i="1"/>
  <c r="V864" i="1" s="1"/>
  <c r="W864" i="1" s="1"/>
  <c r="S884" i="1"/>
  <c r="V884" i="1" s="1"/>
  <c r="W884" i="1" s="1"/>
  <c r="S892" i="1"/>
  <c r="V892" i="1" s="1"/>
  <c r="W892" i="1" s="1"/>
  <c r="U699" i="1" l="1"/>
  <c r="V281" i="1"/>
  <c r="W281" i="1" s="1"/>
  <c r="V466" i="1"/>
  <c r="W466" i="1" s="1"/>
  <c r="U593" i="1"/>
  <c r="U281" i="1"/>
  <c r="V717" i="1"/>
  <c r="W717" i="1" s="1"/>
  <c r="V369" i="1"/>
  <c r="W369" i="1" s="1"/>
  <c r="U884" i="1"/>
  <c r="U479" i="1"/>
  <c r="U166" i="1"/>
  <c r="V699" i="1"/>
  <c r="W699" i="1" s="1"/>
  <c r="V318" i="1"/>
  <c r="W318" i="1" s="1"/>
  <c r="U864" i="1"/>
  <c r="U711" i="1"/>
  <c r="U652" i="1"/>
  <c r="U588" i="1"/>
  <c r="U477" i="1"/>
  <c r="U358" i="1"/>
  <c r="U310" i="1"/>
  <c r="U217" i="1"/>
  <c r="U156" i="1"/>
  <c r="U757" i="1"/>
  <c r="U708" i="1"/>
  <c r="U625" i="1"/>
  <c r="U528" i="1"/>
  <c r="U466" i="1"/>
  <c r="U351" i="1"/>
  <c r="U291" i="1"/>
  <c r="U202" i="1"/>
  <c r="U146" i="1"/>
  <c r="U737" i="1"/>
  <c r="U703" i="1"/>
  <c r="U608" i="1"/>
  <c r="U520" i="1"/>
  <c r="U402" i="1"/>
  <c r="U333" i="1"/>
  <c r="U288" i="1"/>
  <c r="U173" i="1"/>
  <c r="U121" i="1"/>
  <c r="S77" i="1" l="1"/>
  <c r="V109" i="1"/>
  <c r="W109" i="1" s="1"/>
  <c r="U86" i="1"/>
  <c r="U892" i="1"/>
  <c r="U77" i="1" l="1"/>
  <c r="V77" i="1"/>
  <c r="W77" i="1" s="1"/>
  <c r="W121" i="1"/>
  <c r="V86" i="1"/>
  <c r="W86" i="1" s="1"/>
  <c r="W146" i="1"/>
</calcChain>
</file>

<file path=xl/sharedStrings.xml><?xml version="1.0" encoding="utf-8"?>
<sst xmlns="http://schemas.openxmlformats.org/spreadsheetml/2006/main" count="2804" uniqueCount="1004">
  <si>
    <t>Adresas</t>
  </si>
  <si>
    <t>Butų sk.</t>
  </si>
  <si>
    <t>Statybos metai</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</si>
  <si>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</si>
  <si>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</si>
  <si>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</si>
  <si>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</si>
  <si>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</si>
  <si>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</si>
  <si>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</si>
  <si>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</si>
  <si>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</si>
  <si>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</si>
  <si>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</si>
  <si>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vnt.</t>
  </si>
  <si>
    <t>metai</t>
  </si>
  <si>
    <t>MWh</t>
  </si>
  <si>
    <t>m²</t>
  </si>
  <si>
    <t>MWh/m²/mėn</t>
  </si>
  <si>
    <t>Eur/MWh</t>
  </si>
  <si>
    <t>Eur/m²/mėn</t>
  </si>
  <si>
    <t>kWh/mėn</t>
  </si>
  <si>
    <t>Eur/mėn</t>
  </si>
  <si>
    <t>Pilnai renovuotas</t>
  </si>
  <si>
    <t>Nerenovuotas</t>
  </si>
  <si>
    <t>Dalinai renovuotas</t>
  </si>
  <si>
    <t>Miestas</t>
  </si>
  <si>
    <t>Dieno-laipsniai</t>
  </si>
  <si>
    <t>Nr.</t>
  </si>
  <si>
    <t xml:space="preserve">Butų ir kitų patalpų šildymui </t>
  </si>
  <si>
    <t>Su nepaskirstytu karštu vandeniu</t>
  </si>
  <si>
    <t>Bendrosioms reikmėms</t>
  </si>
  <si>
    <t xml:space="preserve">Vidutinė lauko oro temperatūra </t>
  </si>
  <si>
    <r>
      <rPr>
        <vertAlign val="superscript"/>
        <sz val="8"/>
        <rFont val="Arial"/>
        <family val="2"/>
        <charset val="186"/>
      </rPr>
      <t>0</t>
    </r>
    <r>
      <rPr>
        <sz val="8"/>
        <rFont val="Arial"/>
        <family val="2"/>
        <charset val="186"/>
      </rPr>
      <t>C</t>
    </r>
  </si>
  <si>
    <t>Namo renovacijos tipas</t>
  </si>
  <si>
    <t>Suvartotas šilumos kiekis pastate:</t>
  </si>
  <si>
    <t>Pastatų grupės kategorija pagal šilumos suvartojimą</t>
  </si>
  <si>
    <t>Šilumos suvartojimo ir mokėjimų už šilumą analizė Lietuvos miestų daugiabučiuose gyvenamuosiuose namuose  (2017 m. lapkričio mėn)</t>
  </si>
  <si>
    <t>Pasvalys</t>
  </si>
  <si>
    <t xml:space="preserve">Gėlių g. 3 </t>
  </si>
  <si>
    <t xml:space="preserve">iki 1992 </t>
  </si>
  <si>
    <t>Panevėžys</t>
  </si>
  <si>
    <t xml:space="preserve">Kniaudiškių g. 54 </t>
  </si>
  <si>
    <t>iki 1992</t>
  </si>
  <si>
    <t>Klaipėdos g. 99 K2</t>
  </si>
  <si>
    <t xml:space="preserve">Kranto g. 47 </t>
  </si>
  <si>
    <t xml:space="preserve">Kranto g. 37  </t>
  </si>
  <si>
    <t>Klaipėdos g. 99 K1</t>
  </si>
  <si>
    <t xml:space="preserve">Molainių g. 8 </t>
  </si>
  <si>
    <t>Klaipėdos g. 99 K3</t>
  </si>
  <si>
    <t>Pušaloto g. 76</t>
  </si>
  <si>
    <t>A.Jakšto g. 10</t>
  </si>
  <si>
    <t>Margirio g. 9</t>
  </si>
  <si>
    <t>Margirio g. 18</t>
  </si>
  <si>
    <t>Rokiškis</t>
  </si>
  <si>
    <t>Jaunystės g. 4</t>
  </si>
  <si>
    <t>Kėdainiai</t>
  </si>
  <si>
    <t>J. Basanavičiaus g. 130</t>
  </si>
  <si>
    <t>Respublikos g. 24</t>
  </si>
  <si>
    <t>Taikos g. 18</t>
  </si>
  <si>
    <t>J. Basanavičiaus g. 138</t>
  </si>
  <si>
    <t>Chemikų g. 3</t>
  </si>
  <si>
    <t>Respublikos g. 26</t>
  </si>
  <si>
    <t>Liepų al. 13</t>
  </si>
  <si>
    <t>Vilties g. 22</t>
  </si>
  <si>
    <t>Liepų al. 15A</t>
  </si>
  <si>
    <t xml:space="preserve">P. Širvio g. 5, </t>
  </si>
  <si>
    <t>Ramygalos g. 67</t>
  </si>
  <si>
    <t>Vilties g. 47</t>
  </si>
  <si>
    <t>Vilniaus g. 20</t>
  </si>
  <si>
    <t>Kupiškis</t>
  </si>
  <si>
    <t>Technikos g. 7</t>
  </si>
  <si>
    <t>Marijonų g. 29</t>
  </si>
  <si>
    <t>Švyturio g. 19</t>
  </si>
  <si>
    <t>Smėlynės g. 73</t>
  </si>
  <si>
    <t>Seinų g. 17</t>
  </si>
  <si>
    <t>Švyturio g. 9</t>
  </si>
  <si>
    <t>Marijonų g. 43</t>
  </si>
  <si>
    <t>Vytauto g. 36</t>
  </si>
  <si>
    <t>A.Smetonos g. 5A</t>
  </si>
  <si>
    <t>Zarasai</t>
  </si>
  <si>
    <t>Vytauto skg. 12</t>
  </si>
  <si>
    <t>Žagienės g. 4</t>
  </si>
  <si>
    <t>A.Jakšto g. 8</t>
  </si>
  <si>
    <t>S.Kerbedžio g. 24</t>
  </si>
  <si>
    <t>Nevėžio g. 24</t>
  </si>
  <si>
    <t>Akmenė</t>
  </si>
  <si>
    <t>Stadiono 5</t>
  </si>
  <si>
    <t>pilnai renovuotas</t>
  </si>
  <si>
    <t>iki1992</t>
  </si>
  <si>
    <t>Stadiono 15</t>
  </si>
  <si>
    <t>Laižuvos 10</t>
  </si>
  <si>
    <t>Stadiono 19</t>
  </si>
  <si>
    <t>Naujoji Akmenė</t>
  </si>
  <si>
    <t>Ramučių 2</t>
  </si>
  <si>
    <t>Jodelės 1</t>
  </si>
  <si>
    <t>nerenovuotas</t>
  </si>
  <si>
    <t>Venta</t>
  </si>
  <si>
    <t>Ventos 12</t>
  </si>
  <si>
    <t>L.Pelėdos 11</t>
  </si>
  <si>
    <t>Puškino 42</t>
  </si>
  <si>
    <t>Bausko 5</t>
  </si>
  <si>
    <t xml:space="preserve">Žalgirio 5  </t>
  </si>
  <si>
    <t xml:space="preserve">Vytauto 4 </t>
  </si>
  <si>
    <t>Žalgirio 3</t>
  </si>
  <si>
    <t>Daukanto 8</t>
  </si>
  <si>
    <t>Ventos 14</t>
  </si>
  <si>
    <t>A.Vienuolio g.13</t>
  </si>
  <si>
    <t>Žiburio g. 13</t>
  </si>
  <si>
    <t>Žiburio g. 5</t>
  </si>
  <si>
    <t>Vienuolio g. 7</t>
  </si>
  <si>
    <t>Liudiškių g.23</t>
  </si>
  <si>
    <t>Liudiškių g. 31a</t>
  </si>
  <si>
    <t>Liudiškių g. 31b</t>
  </si>
  <si>
    <t>Liudiškių g.31 c</t>
  </si>
  <si>
    <t>Statybininkų g. 19</t>
  </si>
  <si>
    <t>Statybininkų g. 17</t>
  </si>
  <si>
    <t>Vienuolio g. 11</t>
  </si>
  <si>
    <t>Vienuolio g. 9</t>
  </si>
  <si>
    <t>Mindaugo g. 6</t>
  </si>
  <si>
    <t>Pilnia renovuotas</t>
  </si>
  <si>
    <t>Šviesos g. 4</t>
  </si>
  <si>
    <t>V.Kudirkos g. 2</t>
  </si>
  <si>
    <t>V.Kudirkos g. 4</t>
  </si>
  <si>
    <t>V.Kudirkos g. 6</t>
  </si>
  <si>
    <t>Liudiškių g. 29</t>
  </si>
  <si>
    <t>Ramybės g. 1</t>
  </si>
  <si>
    <t>Šviesos g. 10</t>
  </si>
  <si>
    <t>Šviesos g. 12</t>
  </si>
  <si>
    <t>Žiburio g. 7</t>
  </si>
  <si>
    <t>Anykštos.g 25</t>
  </si>
  <si>
    <t>Šviesos g. 5</t>
  </si>
  <si>
    <t>Statybininkų g. 8</t>
  </si>
  <si>
    <t>Šviesos g.8</t>
  </si>
  <si>
    <t>Biliūno g. 33</t>
  </si>
  <si>
    <t>Biliūno g. 30</t>
  </si>
  <si>
    <t>Mindaugo g.13</t>
  </si>
  <si>
    <t>Mindaugo g.17</t>
  </si>
  <si>
    <t>Statybininkų g.21</t>
  </si>
  <si>
    <t>Šviesos g.14</t>
  </si>
  <si>
    <t>Šviesos g. 9</t>
  </si>
  <si>
    <t>Biržai</t>
  </si>
  <si>
    <t>Gimnazijos 9</t>
  </si>
  <si>
    <t>Respublikos 56</t>
  </si>
  <si>
    <t>Respublikos 58</t>
  </si>
  <si>
    <t>Rotušės 5</t>
  </si>
  <si>
    <t>Vilniaus 39 a</t>
  </si>
  <si>
    <t>Vilniaus 92</t>
  </si>
  <si>
    <t>Vytauto 33 b</t>
  </si>
  <si>
    <t>Vytauto 36</t>
  </si>
  <si>
    <t>Vytauto 51</t>
  </si>
  <si>
    <t xml:space="preserve">Vytauto 60 </t>
  </si>
  <si>
    <t>Gimnazijos 1</t>
  </si>
  <si>
    <t>Rotušės 23</t>
  </si>
  <si>
    <t>Vėjo 11 a</t>
  </si>
  <si>
    <t>Vėjo 11 b</t>
  </si>
  <si>
    <t>Vėjo 9 b</t>
  </si>
  <si>
    <t>Vilniaus 111</t>
  </si>
  <si>
    <t>Vilniaus 111a</t>
  </si>
  <si>
    <t>Vilniaus 77 a</t>
  </si>
  <si>
    <t>Vytauto 39 b</t>
  </si>
  <si>
    <t>Vytauto 65</t>
  </si>
  <si>
    <t>Janonio a. 7</t>
  </si>
  <si>
    <t>Karaimų 5</t>
  </si>
  <si>
    <t>Rotušės 26</t>
  </si>
  <si>
    <t>Vėjo 9 c</t>
  </si>
  <si>
    <t>Vilniaus 12</t>
  </si>
  <si>
    <t>Vilniaus 99 a</t>
  </si>
  <si>
    <t>Vytauto 15</t>
  </si>
  <si>
    <t>Vytauto 17</t>
  </si>
  <si>
    <t>Vytauto 19</t>
  </si>
  <si>
    <t>Vytauto 43</t>
  </si>
  <si>
    <t>Basanaviciaus 18</t>
  </si>
  <si>
    <t>Kęstučio 4</t>
  </si>
  <si>
    <t>Kilučių 11</t>
  </si>
  <si>
    <t>Rinkuškiai 20</t>
  </si>
  <si>
    <t>Rotušės 24 b</t>
  </si>
  <si>
    <t>Vytauto 13</t>
  </si>
  <si>
    <t xml:space="preserve">Vytauto 14a </t>
  </si>
  <si>
    <t>Elektrėnai</t>
  </si>
  <si>
    <t>Pergalės 9b</t>
  </si>
  <si>
    <t>Nauja statyba</t>
  </si>
  <si>
    <t>Saulės 13</t>
  </si>
  <si>
    <t>Pilnai renuovuotas</t>
  </si>
  <si>
    <t>Saulės 15</t>
  </si>
  <si>
    <t>Dalinai renuovuotas</t>
  </si>
  <si>
    <t>Saulės 17</t>
  </si>
  <si>
    <t>Trakų 11</t>
  </si>
  <si>
    <t>Trakų 18</t>
  </si>
  <si>
    <t>Trakų 2</t>
  </si>
  <si>
    <t>Trakų 25</t>
  </si>
  <si>
    <t>Trakų 27</t>
  </si>
  <si>
    <t>Trakų 29</t>
  </si>
  <si>
    <t>Sodų 13</t>
  </si>
  <si>
    <t>Nerenuovotas</t>
  </si>
  <si>
    <t>Sodų 14</t>
  </si>
  <si>
    <t>Sodų 15</t>
  </si>
  <si>
    <t>Sodų 4</t>
  </si>
  <si>
    <t>Šarkinės 15</t>
  </si>
  <si>
    <t>Šviesos 12</t>
  </si>
  <si>
    <t>Šviesos 14</t>
  </si>
  <si>
    <t>Taikos 1</t>
  </si>
  <si>
    <t>Taikos 4</t>
  </si>
  <si>
    <t>Taikos 5</t>
  </si>
  <si>
    <t>Saulės 1</t>
  </si>
  <si>
    <t>Saulės 14</t>
  </si>
  <si>
    <t>Saulės 21</t>
  </si>
  <si>
    <t>Saulės 23</t>
  </si>
  <si>
    <t>Šviesos 18</t>
  </si>
  <si>
    <t>Taikos 11</t>
  </si>
  <si>
    <t>Taikos 9</t>
  </si>
  <si>
    <t>Trakų 10</t>
  </si>
  <si>
    <t>Trakų 12</t>
  </si>
  <si>
    <t>Trakų 14</t>
  </si>
  <si>
    <t>Ignalina</t>
  </si>
  <si>
    <t xml:space="preserve">Melioratorių g. 13, Vidiškių k., Ignalinos r. </t>
  </si>
  <si>
    <t>Aukštačių g. 48, Ignalina</t>
  </si>
  <si>
    <t>Atgimimo g. 33, Ignalina</t>
  </si>
  <si>
    <t>Aukštačių g. 24, Ignalina</t>
  </si>
  <si>
    <t>Aukštaičių g. 33, Ignalina</t>
  </si>
  <si>
    <t>Aukštaičių g. 28, Ignalina</t>
  </si>
  <si>
    <t>Ignalinos g. 1, Vidiškių k., Ignalinos r.</t>
  </si>
  <si>
    <t xml:space="preserve">Sodų g. 13a, Vidiškių k., Ignalinos r. </t>
  </si>
  <si>
    <t>Turistų g. 11a, Ignalina</t>
  </si>
  <si>
    <t>Aukštaičių g. 31, Ignalina</t>
  </si>
  <si>
    <t xml:space="preserve">Melioratorių g. 4, Vidiškių k., Ignalinos r. </t>
  </si>
  <si>
    <t xml:space="preserve">Sodų g.4, Vidiškių k., Ignalinos r. </t>
  </si>
  <si>
    <t>Jonava</t>
  </si>
  <si>
    <t>LIETAVOS  31</t>
  </si>
  <si>
    <t>J.RALIO  12</t>
  </si>
  <si>
    <t>BIRUTĖS   6</t>
  </si>
  <si>
    <t>KLAIPĖDOS   5</t>
  </si>
  <si>
    <t>CHEMIKŲ  28</t>
  </si>
  <si>
    <t>CHEMIKŲ 104</t>
  </si>
  <si>
    <t>PARKO   1</t>
  </si>
  <si>
    <t>KOSMONAUTŲ  24</t>
  </si>
  <si>
    <t>PREZIDENTO  18</t>
  </si>
  <si>
    <t>CHEMIKŲ  17</t>
  </si>
  <si>
    <t>CHEMIKŲ 112</t>
  </si>
  <si>
    <t>LIETAVOS  25</t>
  </si>
  <si>
    <t>ŽALIOJI   8</t>
  </si>
  <si>
    <t>SODŲ  50A</t>
  </si>
  <si>
    <t>A.KULVIEČIO   2</t>
  </si>
  <si>
    <t>ŽEMAITĖS  14</t>
  </si>
  <si>
    <t>KOSMONAUTŲ   5</t>
  </si>
  <si>
    <t>LIETAVOS  23</t>
  </si>
  <si>
    <t>CHEMIKŲ   4</t>
  </si>
  <si>
    <t>KOSMONAUTŲ  32</t>
  </si>
  <si>
    <t>LIETAVOS  43</t>
  </si>
  <si>
    <t>P.VAIČIŪNO  22</t>
  </si>
  <si>
    <t>GIRELĖS   1</t>
  </si>
  <si>
    <t>PILIAKALNIO  14</t>
  </si>
  <si>
    <t>VILTIES  31A</t>
  </si>
  <si>
    <t>CHEMIKŲ  88</t>
  </si>
  <si>
    <t>CHEMIKŲ 130</t>
  </si>
  <si>
    <t>RUKLIO   4</t>
  </si>
  <si>
    <t>CHEMIKŲ  35</t>
  </si>
  <si>
    <t>LIETAVOS  33</t>
  </si>
  <si>
    <t>GIRELĖS   2</t>
  </si>
  <si>
    <t>ŽEIMIŲ  26</t>
  </si>
  <si>
    <t>ŽEMAITĖS  20</t>
  </si>
  <si>
    <t>MOKYKLOS  10</t>
  </si>
  <si>
    <t>MIŠKININKŲ  13</t>
  </si>
  <si>
    <t>KAUNO  68</t>
  </si>
  <si>
    <t>RUKLIO   7</t>
  </si>
  <si>
    <t>KAUNO  44</t>
  </si>
  <si>
    <t>J.RALIO   9</t>
  </si>
  <si>
    <t>MIŠKININKŲ  11</t>
  </si>
  <si>
    <t>Kaišiadorys</t>
  </si>
  <si>
    <t>Gedimino g. 20, Kaišiadorys</t>
  </si>
  <si>
    <t>Gedimino g. 26, Kaišiadorys</t>
  </si>
  <si>
    <t>Gedimino g. 46, Kaišiadorys</t>
  </si>
  <si>
    <t>Gedimino g. 89,Kaišiadorys</t>
  </si>
  <si>
    <t>Gedimino g. 99, Kaišiadorys</t>
  </si>
  <si>
    <t>Gedimino g. 119, Kaišiadorys</t>
  </si>
  <si>
    <t>Gedimino g. 121, Kaišiadorys</t>
  </si>
  <si>
    <t>Gedimino g. 129, Kaišiadorys</t>
  </si>
  <si>
    <t>Girelės g. 43, Kaišiadorys</t>
  </si>
  <si>
    <t>Gedimino g. 84, Kaišiadorys</t>
  </si>
  <si>
    <t>Gedimino g. 96, Kaišiadorys</t>
  </si>
  <si>
    <t>Gedimino g. 111, Kaišiadorys</t>
  </si>
  <si>
    <t>J. Basanavičiaus g. 7, Kaišiadorys</t>
  </si>
  <si>
    <t>Parko g. 25, Kaišiadorys</t>
  </si>
  <si>
    <t>Rūmų g. 1, Mūro Strėvininkai</t>
  </si>
  <si>
    <t>Ateities g. 2A, Stasiūnai</t>
  </si>
  <si>
    <t>Rožių g. 1, Žiežmariai</t>
  </si>
  <si>
    <t>Žaslių g. 62A, Žiežmariai</t>
  </si>
  <si>
    <t>Birutės g. 10, Kaišiadorys</t>
  </si>
  <si>
    <t>Gedimino g. 77, Kaišiadorys</t>
  </si>
  <si>
    <t>Mokyklos g. 48, Mūro Strėvininkai</t>
  </si>
  <si>
    <t>Mokyklos g. 50, Mūro Strėvininkai</t>
  </si>
  <si>
    <t>Mokyklos g. 52, Mūro Strėvininkai</t>
  </si>
  <si>
    <t>Kaunas</t>
  </si>
  <si>
    <t>Radvilėnų  5)</t>
  </si>
  <si>
    <t>Karaliaus Mindaugo 7</t>
  </si>
  <si>
    <t>Krėvės 82B</t>
  </si>
  <si>
    <t xml:space="preserve">Archyvo 48 </t>
  </si>
  <si>
    <t>Ašmenos 1-oji g. 10</t>
  </si>
  <si>
    <t>Jaunimo 4 (renov.)*</t>
  </si>
  <si>
    <t>Saulės 3</t>
  </si>
  <si>
    <t>Geležinio Vilko 1A</t>
  </si>
  <si>
    <t>Sukilėlių 87A</t>
  </si>
  <si>
    <t>Prūsų g. 15</t>
  </si>
  <si>
    <t>Kovo 11-osios 114 (renov.)</t>
  </si>
  <si>
    <t>Krėvės 115 A (renov)**</t>
  </si>
  <si>
    <t xml:space="preserve">Škirpos K. g. 15 (renov.)*** </t>
  </si>
  <si>
    <t>Lukšio P. 4 (renov.)***</t>
  </si>
  <si>
    <t>Sąjungos a. 7 (renov.)***</t>
  </si>
  <si>
    <t>Sąjungos a. 10 (renov.)</t>
  </si>
  <si>
    <t>Vievio 54 (renov.)</t>
  </si>
  <si>
    <t>Krėvės 61 (renov.)</t>
  </si>
  <si>
    <t>Masiulio T. 1 (renov)</t>
  </si>
  <si>
    <t>Jėgainės 23 (renov)</t>
  </si>
  <si>
    <t>Partizanų 20</t>
  </si>
  <si>
    <t>Partizanų 198</t>
  </si>
  <si>
    <t>Šiaurės 101</t>
  </si>
  <si>
    <t>Taikos 39</t>
  </si>
  <si>
    <t>Pašilės 96</t>
  </si>
  <si>
    <t>Gravrogkų 17</t>
  </si>
  <si>
    <t>Lukšio 64</t>
  </si>
  <si>
    <t>Lukšos-Daumanto 2</t>
  </si>
  <si>
    <t xml:space="preserve">Šiaurės 1 </t>
  </si>
  <si>
    <t>Baltų 2</t>
  </si>
  <si>
    <t>Kalantos R. 23</t>
  </si>
  <si>
    <t>Savanorių 237</t>
  </si>
  <si>
    <t>Baršausko 78</t>
  </si>
  <si>
    <t>Stulginskio A. 64</t>
  </si>
  <si>
    <t>Juozapavičiaus 48 A</t>
  </si>
  <si>
    <t>Draugystės 6</t>
  </si>
  <si>
    <t xml:space="preserve">Armatūrininkų 6 </t>
  </si>
  <si>
    <t>Strazdo A. 77</t>
  </si>
  <si>
    <t>Instituto 18</t>
  </si>
  <si>
    <t>Jakšto 8</t>
  </si>
  <si>
    <t>Klaipėda</t>
  </si>
  <si>
    <t>Žolynų g. 73</t>
  </si>
  <si>
    <t>Kauno g. 19</t>
  </si>
  <si>
    <t>Pilna renovacija</t>
  </si>
  <si>
    <t>Taikos pr. 97</t>
  </si>
  <si>
    <t>Debreceno g. 26</t>
  </si>
  <si>
    <t>Kauno g. 9B</t>
  </si>
  <si>
    <t>Dragūnų g. 7</t>
  </si>
  <si>
    <t>Kretingos g. 77</t>
  </si>
  <si>
    <t>Panevežio g. 25b</t>
  </si>
  <si>
    <t>Taikos pr. 118</t>
  </si>
  <si>
    <t>Statybininkų pr. 7A, 1k</t>
  </si>
  <si>
    <t>Liepojos g. 6</t>
  </si>
  <si>
    <t>Kretingos g. 10</t>
  </si>
  <si>
    <t>I.Simonaitytės g. 33</t>
  </si>
  <si>
    <t>Dalina renovacija</t>
  </si>
  <si>
    <t>Šiaulių g. 1</t>
  </si>
  <si>
    <t>Nepriklausoma šildymo sistema</t>
  </si>
  <si>
    <t>Reikjaviko g. 9</t>
  </si>
  <si>
    <t xml:space="preserve">Birutės g. 22 CD k., </t>
  </si>
  <si>
    <t>Varpų g. 4a</t>
  </si>
  <si>
    <t>Šiaulių g. 10</t>
  </si>
  <si>
    <t xml:space="preserve">Šilumos punkto rek., </t>
  </si>
  <si>
    <t xml:space="preserve">Mogiliovo g. 16, 1k. </t>
  </si>
  <si>
    <t>Žardininkų g. 8</t>
  </si>
  <si>
    <t>Poilsio g. 10, 1k</t>
  </si>
  <si>
    <t>Šturmanų g. 20</t>
  </si>
  <si>
    <t>Darželio g. 8</t>
  </si>
  <si>
    <t>Laukininkų g. 34</t>
  </si>
  <si>
    <t>Strėvos g. 10</t>
  </si>
  <si>
    <t>Debreceno g. 34</t>
  </si>
  <si>
    <t>Taikos pr. 40</t>
  </si>
  <si>
    <t>H.Manto g. 5</t>
  </si>
  <si>
    <t>Rumpiškės g. 24</t>
  </si>
  <si>
    <t>Danės g. 25</t>
  </si>
  <si>
    <t>Pilies g. 3</t>
  </si>
  <si>
    <t>Nidos g. 50, 1k</t>
  </si>
  <si>
    <t>Žvejų g. 17</t>
  </si>
  <si>
    <t>Sportininkų g. 10</t>
  </si>
  <si>
    <t>Danės g. 35</t>
  </si>
  <si>
    <t>Galinio pylimo g. 7</t>
  </si>
  <si>
    <t>Puodžių g. 5</t>
  </si>
  <si>
    <t>S.Daukanto g. 27</t>
  </si>
  <si>
    <t>Turgaus a. 2</t>
  </si>
  <si>
    <t>Kepėjų g. 5</t>
  </si>
  <si>
    <t>V. Montvilos g. 32-II</t>
  </si>
  <si>
    <t>RENOVUOTAS</t>
  </si>
  <si>
    <t>V. Montvilos g. 26-II</t>
  </si>
  <si>
    <t>Sodų g. 10</t>
  </si>
  <si>
    <t>V. Montvilos g. 22</t>
  </si>
  <si>
    <t>Kailinių g. 5</t>
  </si>
  <si>
    <t>Ateities g. 7</t>
  </si>
  <si>
    <t>Dzūkų g. 9</t>
  </si>
  <si>
    <t>Dzūkų g.11</t>
  </si>
  <si>
    <t>M.Gustaičio g. 2</t>
  </si>
  <si>
    <t>Kauno g. 3</t>
  </si>
  <si>
    <t>V. Montvilos g. 26-I</t>
  </si>
  <si>
    <t>Tiesos g. 8</t>
  </si>
  <si>
    <t>Dainavos g. 12</t>
  </si>
  <si>
    <t>Dzūkų g. 15</t>
  </si>
  <si>
    <t>Senamiesčio g. 3</t>
  </si>
  <si>
    <t>Gustaičio g. 3</t>
  </si>
  <si>
    <t>Sodų g. 6</t>
  </si>
  <si>
    <t>Senamiesčio g. 9</t>
  </si>
  <si>
    <t>V. Montvilos g. 30</t>
  </si>
  <si>
    <t>V. Montvilos g. 34-I</t>
  </si>
  <si>
    <t>V. Montvilos g. 34-II</t>
  </si>
  <si>
    <t>Dzūkų g. 13</t>
  </si>
  <si>
    <t>Dzūkų g. 17</t>
  </si>
  <si>
    <t>Sodų g. 4</t>
  </si>
  <si>
    <t>Ateities g. 3-I</t>
  </si>
  <si>
    <t>Kailinių g. 3</t>
  </si>
  <si>
    <t>V, Montvilos g. 20</t>
  </si>
  <si>
    <t>Seinų g. 5</t>
  </si>
  <si>
    <t>Vilniaus g. 4</t>
  </si>
  <si>
    <t>Kauno g. 1</t>
  </si>
  <si>
    <t>V. Montvilos g. 22A</t>
  </si>
  <si>
    <t>Vilniaus g. 5</t>
  </si>
  <si>
    <t>Nepriklausomybės a. 5</t>
  </si>
  <si>
    <t>Dainavos g. 3</t>
  </si>
  <si>
    <t>Dainavos g. 13</t>
  </si>
  <si>
    <t>Ateities g. 5</t>
  </si>
  <si>
    <t>Kailinių g. 7</t>
  </si>
  <si>
    <t>Kauno g. 33</t>
  </si>
  <si>
    <t>M. Gustaičio g. 13</t>
  </si>
  <si>
    <t>M. Gustaičio g. 5</t>
  </si>
  <si>
    <t>Lazdijai</t>
  </si>
  <si>
    <t>Mažeikiai</t>
  </si>
  <si>
    <t>NAFTININKŲ 14</t>
  </si>
  <si>
    <t>LAISVĖS 224</t>
  </si>
  <si>
    <t>P.VILEIŠIO 4</t>
  </si>
  <si>
    <t>GAMYKLOS 19</t>
  </si>
  <si>
    <t>ŽEMAITIJOS 19</t>
  </si>
  <si>
    <t>NAFTININKŲ 12</t>
  </si>
  <si>
    <t>PAVASARIO 45</t>
  </si>
  <si>
    <t>PAVASARIO 41C</t>
  </si>
  <si>
    <t>ŽEMAITIJOS 23</t>
  </si>
  <si>
    <t>Sodų g.10-ojo NSB</t>
  </si>
  <si>
    <t>VENTOS 45</t>
  </si>
  <si>
    <t>GEDIMINO 9</t>
  </si>
  <si>
    <t>Gamyklos g.15-ojo NSB</t>
  </si>
  <si>
    <t>ŽEMAITIJOS 29</t>
  </si>
  <si>
    <t>GAMYKLOS 25</t>
  </si>
  <si>
    <t>GAMYKLOS 6</t>
  </si>
  <si>
    <t>NAFTININKŲ 34</t>
  </si>
  <si>
    <t>ŽEMAITIJOS 3</t>
  </si>
  <si>
    <t>NAFTININKŲ 16</t>
  </si>
  <si>
    <t>P.VILEIŠIO 6</t>
  </si>
  <si>
    <t>ŽEMAITIJOS 35</t>
  </si>
  <si>
    <t>S.Daukanto 4 Viekšniai</t>
  </si>
  <si>
    <t>Bažnyčios 11 Viekšniai</t>
  </si>
  <si>
    <t>PAVENČIŲ 41</t>
  </si>
  <si>
    <t>M.DAUKŠOS 30</t>
  </si>
  <si>
    <t>VENTOS 14</t>
  </si>
  <si>
    <t>VASARIO 16-OSIOS 8</t>
  </si>
  <si>
    <t>NAFTININKŲ 78</t>
  </si>
  <si>
    <t>S.Daukanto 8 Viekšniai</t>
  </si>
  <si>
    <t>PAVASARIO 16</t>
  </si>
  <si>
    <t>Pavasario g.25-ojo NSB</t>
  </si>
  <si>
    <t>VENTOS 39</t>
  </si>
  <si>
    <t>S.Daukanto 6 Viekšniai</t>
  </si>
  <si>
    <t>NAFTININKŲ 52</t>
  </si>
  <si>
    <t>SODŲ SKERSGATVIS 10</t>
  </si>
  <si>
    <t>MINDAUGO 20</t>
  </si>
  <si>
    <t>VENTOS 33</t>
  </si>
  <si>
    <t>SODŲ 11</t>
  </si>
  <si>
    <t>Bažnyčios 13 Viekšniai</t>
  </si>
  <si>
    <t>Tirkšlių 7 Viekšniai</t>
  </si>
  <si>
    <t>Pakruojis</t>
  </si>
  <si>
    <t xml:space="preserve">P.Mašioto 37                                    </t>
  </si>
  <si>
    <t>P.Mašioto 49</t>
  </si>
  <si>
    <t>P.Mašioto 55</t>
  </si>
  <si>
    <t xml:space="preserve">Kruojos 4             </t>
  </si>
  <si>
    <t>V.Didžiojo 78</t>
  </si>
  <si>
    <t xml:space="preserve">P. Mašioto 57                </t>
  </si>
  <si>
    <t xml:space="preserve">Kruojos 6         </t>
  </si>
  <si>
    <t>V.Didžiojo 70</t>
  </si>
  <si>
    <t>P.Mašioto 63</t>
  </si>
  <si>
    <t xml:space="preserve">Pergalės g. 4        </t>
  </si>
  <si>
    <t>P.Mašioto 61</t>
  </si>
  <si>
    <t>Mindaugo -6b</t>
  </si>
  <si>
    <t>iki 1993</t>
  </si>
  <si>
    <t>Mindaugo -6a</t>
  </si>
  <si>
    <t xml:space="preserve">Taikos g. 18   </t>
  </si>
  <si>
    <t xml:space="preserve">Vytauto Didžiojo g. 72  </t>
  </si>
  <si>
    <t xml:space="preserve">P.Mašioto 53   </t>
  </si>
  <si>
    <t>P.Mašioto 39</t>
  </si>
  <si>
    <t>Saulėtekio 50</t>
  </si>
  <si>
    <t>P.Mašioto 67</t>
  </si>
  <si>
    <t xml:space="preserve">Pergalės 14    </t>
  </si>
  <si>
    <t>Mindaugo 2c</t>
  </si>
  <si>
    <t xml:space="preserve">Mažoji - 3    </t>
  </si>
  <si>
    <t xml:space="preserve">Taikos 24   </t>
  </si>
  <si>
    <t>Ušinsko 31a</t>
  </si>
  <si>
    <t xml:space="preserve">Skvero 6                                            </t>
  </si>
  <si>
    <t>Vilniaus 32</t>
  </si>
  <si>
    <t>L.Giros 8</t>
  </si>
  <si>
    <t>Vasario 16-osios 13</t>
  </si>
  <si>
    <t>Vasario 16-osios 19</t>
  </si>
  <si>
    <t xml:space="preserve">Taikos 24A   </t>
  </si>
  <si>
    <t>Vilniaus 28</t>
  </si>
  <si>
    <t>Basanavičiaus 2a</t>
  </si>
  <si>
    <t>Vilniaus 34</t>
  </si>
  <si>
    <t xml:space="preserve">Mažoji - 1   </t>
  </si>
  <si>
    <t>V.Didžiojo 35</t>
  </si>
  <si>
    <t xml:space="preserve">Vilniaus 33    </t>
  </si>
  <si>
    <t>Kęstučio 8</t>
  </si>
  <si>
    <t>Linkuva Joniškėlio 2</t>
  </si>
  <si>
    <t>V.Didžiojo 27</t>
  </si>
  <si>
    <t>Ušinsko 22</t>
  </si>
  <si>
    <t>Plungė</t>
  </si>
  <si>
    <t>I. Končiaus g. 7</t>
  </si>
  <si>
    <t>I. Končiaus g. 7A</t>
  </si>
  <si>
    <t xml:space="preserve">A. Vaišvilos g. 9 </t>
  </si>
  <si>
    <t xml:space="preserve">A. Vaišvilos g. 19 </t>
  </si>
  <si>
    <t xml:space="preserve">A. Vaišvilos g. 21 </t>
  </si>
  <si>
    <t>A. Vaišvilos g. 23</t>
  </si>
  <si>
    <t xml:space="preserve">A. Vaišvilos g. 25 </t>
  </si>
  <si>
    <t>A. Vaišvilos g. 31</t>
  </si>
  <si>
    <t xml:space="preserve">Žemaičių g. 13  </t>
  </si>
  <si>
    <t xml:space="preserve">A. Jucio g. 30 </t>
  </si>
  <si>
    <t xml:space="preserve">V. Mačernio g. 10 </t>
  </si>
  <si>
    <t xml:space="preserve">A. Jucio g. 12 </t>
  </si>
  <si>
    <t>V. Mačernio g. 6</t>
  </si>
  <si>
    <t>J. Tumo-Vaižganto g. 96</t>
  </si>
  <si>
    <t>A. Jucio skg. 2</t>
  </si>
  <si>
    <t>A. Jucio g. 45</t>
  </si>
  <si>
    <t>A. Jucio g. 53</t>
  </si>
  <si>
    <t>Gandingos g. 14</t>
  </si>
  <si>
    <t>Gandingos g. 16</t>
  </si>
  <si>
    <t>V. Mačernio g. 53</t>
  </si>
  <si>
    <t>Mendeno skg. 4</t>
  </si>
  <si>
    <t>Mendeno skg. 6</t>
  </si>
  <si>
    <t>V. Mačernio g. 51</t>
  </si>
  <si>
    <t>V. Mačernio g. 45</t>
  </si>
  <si>
    <t>A. Jucio g. 10</t>
  </si>
  <si>
    <t>V. Mačernio g. 27</t>
  </si>
  <si>
    <t>V. Mačernio g. 47</t>
  </si>
  <si>
    <t>A. Jucio skg. 1</t>
  </si>
  <si>
    <t>Gandingos g. 10</t>
  </si>
  <si>
    <t>Gandingos g. 12</t>
  </si>
  <si>
    <t>A. Vaišvilos g. 3</t>
  </si>
  <si>
    <t>I. Končiaus g. 8</t>
  </si>
  <si>
    <t>Vėjo 12</t>
  </si>
  <si>
    <t>Lentpjūvės g. 6</t>
  </si>
  <si>
    <t>Stoties g. 10</t>
  </si>
  <si>
    <t>Dariaus ir Girėno g. 33</t>
  </si>
  <si>
    <t>Dariaus ir Girėno g. 35</t>
  </si>
  <si>
    <t>Dariaus ir Girėno g. 51</t>
  </si>
  <si>
    <t>S. Nėries g. 4</t>
  </si>
  <si>
    <t>Stoties g. 12</t>
  </si>
  <si>
    <t>Stoties g.8</t>
  </si>
  <si>
    <t>Radviliškis</t>
  </si>
  <si>
    <t>Jaunystės 1</t>
  </si>
  <si>
    <t xml:space="preserve">NAUJOJI 6 </t>
  </si>
  <si>
    <t xml:space="preserve">NAUJOJI 10 </t>
  </si>
  <si>
    <t>Vaižganto 58c</t>
  </si>
  <si>
    <t xml:space="preserve">NAUJOJI 4 </t>
  </si>
  <si>
    <t>Radvilų 23</t>
  </si>
  <si>
    <t>Jaunystės 35</t>
  </si>
  <si>
    <t>Jaunystės 20</t>
  </si>
  <si>
    <t xml:space="preserve">NAUJOJI 2 </t>
  </si>
  <si>
    <t>Vaižganto 60</t>
  </si>
  <si>
    <t>Laisvės al. 36</t>
  </si>
  <si>
    <t>Stiklo 6</t>
  </si>
  <si>
    <t xml:space="preserve">NAUJOJI 8 </t>
  </si>
  <si>
    <t>Vytauto 8</t>
  </si>
  <si>
    <t>Dariaus ir Girėno 38</t>
  </si>
  <si>
    <t>Dariaus ir Girėno 60</t>
  </si>
  <si>
    <t xml:space="preserve">MAIRONIO 5 </t>
  </si>
  <si>
    <t>Kudirkos 6a</t>
  </si>
  <si>
    <t>Gedimino 43</t>
  </si>
  <si>
    <t>Žalioji 35</t>
  </si>
  <si>
    <t>Vasario 16-osios 3</t>
  </si>
  <si>
    <t>Vasario 16-osios 5</t>
  </si>
  <si>
    <t>Kaštonų 4a</t>
  </si>
  <si>
    <t>MALUNO AIKŠTE 21</t>
  </si>
  <si>
    <t>Kudirkos 11</t>
  </si>
  <si>
    <t>Vasario 16-osios 6</t>
  </si>
  <si>
    <t>Gedimino 4</t>
  </si>
  <si>
    <t>Vytauto 6</t>
  </si>
  <si>
    <t>Bernotėno 1</t>
  </si>
  <si>
    <t>MAIRONIO 9</t>
  </si>
  <si>
    <t>Kudirkos 5</t>
  </si>
  <si>
    <t>Vaižganto 58a</t>
  </si>
  <si>
    <t>Topolių 2</t>
  </si>
  <si>
    <t>Vasario 16-osios 2</t>
  </si>
  <si>
    <t>Kudirkos 7</t>
  </si>
  <si>
    <t>Stiklo 8</t>
  </si>
  <si>
    <t>Vasario 16-osios 4</t>
  </si>
  <si>
    <t>Topolių 8</t>
  </si>
  <si>
    <t>Vasario 16-osios 1</t>
  </si>
  <si>
    <t>Stiklo 1a</t>
  </si>
  <si>
    <t>Raseiniai</t>
  </si>
  <si>
    <t>Ateities 19</t>
  </si>
  <si>
    <t>Naujos statybos</t>
  </si>
  <si>
    <t xml:space="preserve">Pieninės 7 </t>
  </si>
  <si>
    <t>renovuotas</t>
  </si>
  <si>
    <t xml:space="preserve">Partizanų 14B </t>
  </si>
  <si>
    <t xml:space="preserve">V. Kudirkos 3 </t>
  </si>
  <si>
    <t xml:space="preserve">V. Kudirkos 9 </t>
  </si>
  <si>
    <t xml:space="preserve">V. Kudirkos 11 </t>
  </si>
  <si>
    <t xml:space="preserve">Vaižganto 1 </t>
  </si>
  <si>
    <t xml:space="preserve">Gamyklos 2 </t>
  </si>
  <si>
    <t>Dubysos 3</t>
  </si>
  <si>
    <t>Dubysos 1</t>
  </si>
  <si>
    <t>Renovuojamas</t>
  </si>
  <si>
    <t>Dubysos 16</t>
  </si>
  <si>
    <t>Dariaus ir Girėno 28</t>
  </si>
  <si>
    <t>Jaunimo 17A</t>
  </si>
  <si>
    <t>Dariaus ir Girėno 23</t>
  </si>
  <si>
    <t>Stonų 3</t>
  </si>
  <si>
    <t>Vytauto Didžiojo 37</t>
  </si>
  <si>
    <t>Pieninės 5</t>
  </si>
  <si>
    <t>Vytauto Didžiojo 39</t>
  </si>
  <si>
    <t>Dominikonų 4</t>
  </si>
  <si>
    <t>Dariaus ir Girėno 26</t>
  </si>
  <si>
    <t>iki1960</t>
  </si>
  <si>
    <t>Vytauto Didžiojo 3</t>
  </si>
  <si>
    <t>Jaunimo 12</t>
  </si>
  <si>
    <t>Šakiai</t>
  </si>
  <si>
    <t>Vytauto g. 21</t>
  </si>
  <si>
    <t>Modernizavimas</t>
  </si>
  <si>
    <t>Šaulių g. 18</t>
  </si>
  <si>
    <t>Bažnyčios g. 11</t>
  </si>
  <si>
    <t xml:space="preserve">V. Kudirkos g.102 B </t>
  </si>
  <si>
    <t>V. Kudirkos g. 102</t>
  </si>
  <si>
    <t>V. Kudirkos g. 70</t>
  </si>
  <si>
    <t>V. Kudirkos g. 80</t>
  </si>
  <si>
    <t>Modernizuojamas</t>
  </si>
  <si>
    <t>V. Kudirkos g. 82</t>
  </si>
  <si>
    <t>S. Banaičio g. 3</t>
  </si>
  <si>
    <t>Nemodernizuotas</t>
  </si>
  <si>
    <t>S. Banaičio g. 12</t>
  </si>
  <si>
    <t>V. Kudirkos g. 92</t>
  </si>
  <si>
    <t>Bažnyčios g. 13</t>
  </si>
  <si>
    <t>V. Kudirkos g. 76</t>
  </si>
  <si>
    <t>Vytauto g. 17</t>
  </si>
  <si>
    <t>Šaulių g. 2</t>
  </si>
  <si>
    <t>Vytauto g. 4</t>
  </si>
  <si>
    <t>V. Kudirkos g. 53</t>
  </si>
  <si>
    <t>Nepriklausomybės g. 5</t>
  </si>
  <si>
    <t>Vytauto g. 19</t>
  </si>
  <si>
    <t>Vasario 16-osios g. 9</t>
  </si>
  <si>
    <t>Šaulių g. 22</t>
  </si>
  <si>
    <t>Jaunystės takas 5</t>
  </si>
  <si>
    <t>V. Kudirkos g. 86</t>
  </si>
  <si>
    <t>Šaulių g. 26</t>
  </si>
  <si>
    <t>V. Kudirkos g. 47</t>
  </si>
  <si>
    <t>Vytauto g. 10</t>
  </si>
  <si>
    <t>Nepriklausomybės g. 3</t>
  </si>
  <si>
    <t>Vytauto g. 3</t>
  </si>
  <si>
    <t>Šaulių g. 10</t>
  </si>
  <si>
    <t>V. Kudirkos g. 108</t>
  </si>
  <si>
    <t>Vytauto g. 6</t>
  </si>
  <si>
    <t>V. Kudirkos g. 57</t>
  </si>
  <si>
    <t>Bažnyčios g. 15</t>
  </si>
  <si>
    <t>Utena</t>
  </si>
  <si>
    <t>Vaižganto g. 14, Utena</t>
  </si>
  <si>
    <t>Taikos g. 17, Utena</t>
  </si>
  <si>
    <t>Taikos g. 20, Utena</t>
  </si>
  <si>
    <t>Aušros g. 94, Utena</t>
  </si>
  <si>
    <t>J.Basanavičiaus g. 100, Utena</t>
  </si>
  <si>
    <t>Taikos g. 7, Utena</t>
  </si>
  <si>
    <t>Vyžuonų g. 11a, Utena</t>
  </si>
  <si>
    <t>Aušros g. 2, Utena</t>
  </si>
  <si>
    <t>Aušros g. 69 I k., Utena</t>
  </si>
  <si>
    <t>Maironio g. 13, Utena</t>
  </si>
  <si>
    <t>Aušros g. 26, Utena</t>
  </si>
  <si>
    <t>Sėlių g. 65, Utena</t>
  </si>
  <si>
    <t>Aukštakalnio g. 14, 16, Utena</t>
  </si>
  <si>
    <t>Aukštakalnio g. 106, Utena</t>
  </si>
  <si>
    <t>Aukštakalnio g. 110, Utena</t>
  </si>
  <si>
    <t>Sėlių g. 67, Utena</t>
  </si>
  <si>
    <t>Aukštakalnio g. 116, Utena</t>
  </si>
  <si>
    <t>Aukštakalnio g. 64, Utena</t>
  </si>
  <si>
    <t>Aukštakalnio g. 90, Utena</t>
  </si>
  <si>
    <t>Krašuonos g. 17, Utena</t>
  </si>
  <si>
    <t>Užpalių g. 78, Utena</t>
  </si>
  <si>
    <t>J.Basanavičiaus g. 92, Utena</t>
  </si>
  <si>
    <t>Aušros g. 67, Utena</t>
  </si>
  <si>
    <t>Vaižganto g. 40, Utena</t>
  </si>
  <si>
    <t>Vaižganto g. 34c, Utena</t>
  </si>
  <si>
    <t>Vaižganto g. 44, Utena</t>
  </si>
  <si>
    <t>Taikos g. 63, Utena</t>
  </si>
  <si>
    <t>Taikos g. 33, Utena</t>
  </si>
  <si>
    <t>Užpalių g. 82, Utena</t>
  </si>
  <si>
    <t>Maironio g. 15, Utena</t>
  </si>
  <si>
    <t>Utenio a. 10, Utena</t>
  </si>
  <si>
    <t>Kęstučio g. 4, Utena</t>
  </si>
  <si>
    <t>Bažnyčios g.  4, Utena</t>
  </si>
  <si>
    <t>Kęstučio g. 1, Utena</t>
  </si>
  <si>
    <t>Kauno g. 27, Utena</t>
  </si>
  <si>
    <t>J.Basanavičiaus g. 110, Utena</t>
  </si>
  <si>
    <t>K. Donelaičio g. 12, Utena</t>
  </si>
  <si>
    <t>Užpalių g. 88, Utena</t>
  </si>
  <si>
    <t>Kęstučio g. 9, Utena</t>
  </si>
  <si>
    <t>Tauragnų g. 4, Utena</t>
  </si>
  <si>
    <t>Šalčininkai</t>
  </si>
  <si>
    <t>Vytauto g.38</t>
  </si>
  <si>
    <t>A. Mickevičiaus g.1</t>
  </si>
  <si>
    <t>A. Mickevičiaus g.7</t>
  </si>
  <si>
    <t>A. Mickevičiaus g.15</t>
  </si>
  <si>
    <t>A. Mickevičiaus g. 16</t>
  </si>
  <si>
    <t>A. Mickevičiaus g.17A</t>
  </si>
  <si>
    <t>Šalčios g.12</t>
  </si>
  <si>
    <t>Vilniaus g.26</t>
  </si>
  <si>
    <t>Vilniaus g.51</t>
  </si>
  <si>
    <t>Mokyklos g.17</t>
  </si>
  <si>
    <t>A.Mickevičiaus g.3</t>
  </si>
  <si>
    <t>A.Mickevičiaus g.21</t>
  </si>
  <si>
    <t>Pramonės g.7</t>
  </si>
  <si>
    <t>A. Mickevičiaus g.24</t>
  </si>
  <si>
    <t>Šalčios g.6</t>
  </si>
  <si>
    <t>J. Sniadeckio g.27</t>
  </si>
  <si>
    <t>J. Sniadeckio g.23</t>
  </si>
  <si>
    <t>Mokyklos g.21</t>
  </si>
  <si>
    <t>A. Mickevičiaus g.5</t>
  </si>
  <si>
    <t>Vilniaus g.13</t>
  </si>
  <si>
    <t>Vilniaus g.15A</t>
  </si>
  <si>
    <t>Mokyklos g.19</t>
  </si>
  <si>
    <t>Šalčios g.7</t>
  </si>
  <si>
    <t>Vilniaus g.9</t>
  </si>
  <si>
    <t>Vytauto g.22/1</t>
  </si>
  <si>
    <t>Šalčios g.14</t>
  </si>
  <si>
    <t>Vytauto g.29</t>
  </si>
  <si>
    <t>Vilniaus g.45/1</t>
  </si>
  <si>
    <t>Mokyklos g.27</t>
  </si>
  <si>
    <t>A. Mickevičiaus g.8</t>
  </si>
  <si>
    <t>Šiauliai</t>
  </si>
  <si>
    <t>Kviečių g. 56 , Šiauliai</t>
  </si>
  <si>
    <t>Klevų g. 13), Šiauliai</t>
  </si>
  <si>
    <t>Dainų g. 40A, Šiauliai</t>
  </si>
  <si>
    <t>Vytauto g. 154, Šiauliai</t>
  </si>
  <si>
    <t>Kelmės g. 1A , Šiauliai</t>
  </si>
  <si>
    <t>K. Korsako g. 41, Šiauliai</t>
  </si>
  <si>
    <t>Gegužių g. 19, Šiauliai</t>
  </si>
  <si>
    <t>Miglovaros g. 25, Šiauliai</t>
  </si>
  <si>
    <t>P. Cvirkos g. 63, Šiauliai</t>
  </si>
  <si>
    <t>Kviečių g. 22, Šiauliai</t>
  </si>
  <si>
    <t>P. Cvirkos g. 65B, Šiauliai</t>
  </si>
  <si>
    <t>Ežero g. 31, Šiauliai</t>
  </si>
  <si>
    <t>Ežero g. 5, Šiauliai</t>
  </si>
  <si>
    <t>Ežero g. 9, Šiauliai</t>
  </si>
  <si>
    <t>Grinkevičiaus g. 8, Šiauliai</t>
  </si>
  <si>
    <t>Gardino g. 5, Šiauliai</t>
  </si>
  <si>
    <t>Aido g. 17, Šiauliai</t>
  </si>
  <si>
    <t>Gytarių g. 16, Šiauliai</t>
  </si>
  <si>
    <t>Draugystės pr. 13, Šiauliai</t>
  </si>
  <si>
    <t>Gardino g. 27, Šiauliai</t>
  </si>
  <si>
    <t>Lyros g. 2, Šiauliai</t>
  </si>
  <si>
    <t>St. Šalkauskio g. 8, Šiauliai</t>
  </si>
  <si>
    <t>Tilžės g. 50, Šiauliai</t>
  </si>
  <si>
    <t>Kauno g. 24, Šiauliai</t>
  </si>
  <si>
    <t>Dainavos takas 17, Šiauliai</t>
  </si>
  <si>
    <t>Radviliškio g. 124, Šiauliai</t>
  </si>
  <si>
    <t>Kauno g. 22A, Šiauliai</t>
  </si>
  <si>
    <t>Draugystės pr. 3A, Šiauliai</t>
  </si>
  <si>
    <t>Varpo g. 53, Šiauliai</t>
  </si>
  <si>
    <t>Draugystės pr. 15, Šiauliai</t>
  </si>
  <si>
    <t>A. Mickevičiaus g. 38, Šiauliai</t>
  </si>
  <si>
    <t>P. Cvirkos g. 75A, Šiauliai</t>
  </si>
  <si>
    <t>Žeimių g. 11, Ginkūnų k., Šiaulių r.</t>
  </si>
  <si>
    <t>Rasos g. 1, Ginkūnų k., Šiaulių r.</t>
  </si>
  <si>
    <t>Ežero g. 14, Šiauliai</t>
  </si>
  <si>
    <t>Energetikų g. 11, Šiauliai</t>
  </si>
  <si>
    <t>Ežero g. 29, Šiauliai</t>
  </si>
  <si>
    <t>P. Višinskio g. 37, Šiauliai</t>
  </si>
  <si>
    <t>Tilžės g. 44, Šiauliai</t>
  </si>
  <si>
    <t>Ežero g. 15, Šiauliai</t>
  </si>
  <si>
    <t>Telšiai</t>
  </si>
  <si>
    <t>Dariaus ir Girėno 6</t>
  </si>
  <si>
    <t>Masčio 54</t>
  </si>
  <si>
    <t>Masčio 50</t>
  </si>
  <si>
    <t>Dariaus ir Girėno 15</t>
  </si>
  <si>
    <t>Dariaus ir Girėno 10</t>
  </si>
  <si>
    <t>Dariaus ir Girėno 5</t>
  </si>
  <si>
    <t>Lygumų 49</t>
  </si>
  <si>
    <t>Birutės 10</t>
  </si>
  <si>
    <t>Saulėtekio 7</t>
  </si>
  <si>
    <t>Dariaus ir Girėno 7</t>
  </si>
  <si>
    <t>Žemaitės 30</t>
  </si>
  <si>
    <t>Respublikos 73a</t>
  </si>
  <si>
    <t>Daukanto 43</t>
  </si>
  <si>
    <t>Daukanto 37</t>
  </si>
  <si>
    <t>Dariaus ir Girėno 3</t>
  </si>
  <si>
    <t>Liepų 5</t>
  </si>
  <si>
    <t>Muziejaus 18a</t>
  </si>
  <si>
    <t>Muziejaus 16</t>
  </si>
  <si>
    <t>Dariaus ir Girėno 13</t>
  </si>
  <si>
    <t>Džiugo 3</t>
  </si>
  <si>
    <t>Masčio 34</t>
  </si>
  <si>
    <t>Žemaitės 17a</t>
  </si>
  <si>
    <t>Liepų 7</t>
  </si>
  <si>
    <t>Laisvės 12</t>
  </si>
  <si>
    <t>Masčio 32</t>
  </si>
  <si>
    <t>Žemaitės 29</t>
  </si>
  <si>
    <t>Lazdynų Pelėdos 3</t>
  </si>
  <si>
    <t>Karaliaus Mindaugo 35</t>
  </si>
  <si>
    <t>Daukanto 1</t>
  </si>
  <si>
    <t>Daukanto 5</t>
  </si>
  <si>
    <t>Birutės 24</t>
  </si>
  <si>
    <t>Daukanto 14</t>
  </si>
  <si>
    <t>Džiugo 1</t>
  </si>
  <si>
    <t>Žemaitės 31</t>
  </si>
  <si>
    <t>Kęstučio 21</t>
  </si>
  <si>
    <t>Pasvaigės 6</t>
  </si>
  <si>
    <t>Sinagogos 2</t>
  </si>
  <si>
    <t>Luokės 33</t>
  </si>
  <si>
    <t>Šviesos 31</t>
  </si>
  <si>
    <t>Sinagogos 4</t>
  </si>
  <si>
    <t>Trakai</t>
  </si>
  <si>
    <t>Gėlių g. 5, Trakai</t>
  </si>
  <si>
    <t>Vytauto g.7, Lentvaris</t>
  </si>
  <si>
    <t>Vytauto g. 52, Trakai</t>
  </si>
  <si>
    <t>Vytauto g. 64, Trakai</t>
  </si>
  <si>
    <t>Mindaugo g. 14, Trakai</t>
  </si>
  <si>
    <t>Mindaugo g. 20, Trakai</t>
  </si>
  <si>
    <t>Vytauto g. 64A, Trakai</t>
  </si>
  <si>
    <t>Vytauto g. 62, Trakai</t>
  </si>
  <si>
    <t>Karaimų g. 24, Trakai</t>
  </si>
  <si>
    <t>Kilimų g. 6, Lentvaris</t>
  </si>
  <si>
    <t>Pakalnės 44, Lentvaris</t>
  </si>
  <si>
    <t>Vytauto g. 44, Trakai</t>
  </si>
  <si>
    <t>Vytauto 38, Trakai</t>
  </si>
  <si>
    <t>Pakalnės g. 23, Lentvaris</t>
  </si>
  <si>
    <t>Vytauto g. 46, Trakai</t>
  </si>
  <si>
    <t>Vytauto g. 9A, Lentvaris</t>
  </si>
  <si>
    <t>Sodų g. 23A, Lentvaris</t>
  </si>
  <si>
    <t>Pakalnės g. 5, Lentvaris</t>
  </si>
  <si>
    <t>Pakalnės g. 7, Lentvaris</t>
  </si>
  <si>
    <t>Vytauto g. 8, Lentvaris</t>
  </si>
  <si>
    <t>Naujosios Sodybos g. 38, Lentvaris</t>
  </si>
  <si>
    <t>Naujosios Sodybos g. 36, Lentvaris</t>
  </si>
  <si>
    <t>Tujų g.1, Lentvaris</t>
  </si>
  <si>
    <t>Lauko g. 10, Lentvaris</t>
  </si>
  <si>
    <t>Geležinkelio g. 28, Lentvaris</t>
  </si>
  <si>
    <t>Lauko g. 4, Lentvaris</t>
  </si>
  <si>
    <t>Pakalnės g. 29, Lentvaris</t>
  </si>
  <si>
    <t>Geležinkelio g. 34, Lentvaris</t>
  </si>
  <si>
    <t>Pakalnės g. 30, Lentvaris</t>
  </si>
  <si>
    <t>Lauko g. 6, Lentvaris</t>
  </si>
  <si>
    <t>Karaimų g. 26A, Trakai</t>
  </si>
  <si>
    <t>Bažnyčios g. 11, Lentvaris</t>
  </si>
  <si>
    <t>Lauko g. 12, Lentvaris</t>
  </si>
  <si>
    <t>Trakų g. 27, Trakai</t>
  </si>
  <si>
    <t>Lauko g. 8, Lentvaris</t>
  </si>
  <si>
    <t>Bažnyčios g. 20, Lentvaris</t>
  </si>
  <si>
    <t>Lauko g. 12A, Lentvaris</t>
  </si>
  <si>
    <t>Lauko g. 3, Lentvaris</t>
  </si>
  <si>
    <t>Klevų al. 57.Lentvaris</t>
  </si>
  <si>
    <t>Senkelio g. 3, Trakai</t>
  </si>
  <si>
    <t>Varėna</t>
  </si>
  <si>
    <t>Aušros g. 7</t>
  </si>
  <si>
    <t>Melioratorių g. 5</t>
  </si>
  <si>
    <t>M.K.Čiurlionio g. 55</t>
  </si>
  <si>
    <t>Sporto g. 6</t>
  </si>
  <si>
    <t>Šiltnamių g. 1</t>
  </si>
  <si>
    <t>Vytauto g. 9</t>
  </si>
  <si>
    <t>Vytauto g. 46</t>
  </si>
  <si>
    <t>Vytauto g. 50</t>
  </si>
  <si>
    <t>Dzūkų g. 68</t>
  </si>
  <si>
    <t>J.Basanavičiaus g. 21</t>
  </si>
  <si>
    <t>Matuizos</t>
  </si>
  <si>
    <t>Kalno g. 5</t>
  </si>
  <si>
    <t>Marcinkonių g. 8</t>
  </si>
  <si>
    <t>Marcinkonių g. 16</t>
  </si>
  <si>
    <t>M.K.Čiurlionio g. 3</t>
  </si>
  <si>
    <t>M.K.Čiurlionio g. 8</t>
  </si>
  <si>
    <t>M.K.Čiurlionio g. 11</t>
  </si>
  <si>
    <t>Vasario 16 g. 8</t>
  </si>
  <si>
    <t>Z.Voronecko g. 4</t>
  </si>
  <si>
    <t>Dzūkų g. 26</t>
  </si>
  <si>
    <t>Kalno g. 11</t>
  </si>
  <si>
    <t>Kalno g. 29</t>
  </si>
  <si>
    <t>Melioratorių g. 3</t>
  </si>
  <si>
    <t>M.K.Čiurlionio g. 4</t>
  </si>
  <si>
    <t>Vilkiautinis</t>
  </si>
  <si>
    <t>Mokyklos  g. 5 laiptinė Nr. 1</t>
  </si>
  <si>
    <t>Mokyklos  g. 5 laiptinė Nr. 2</t>
  </si>
  <si>
    <t>Perloja</t>
  </si>
  <si>
    <t>Perliaus g. 29</t>
  </si>
  <si>
    <t>Merkinė</t>
  </si>
  <si>
    <t>Vilniaus g. 50</t>
  </si>
  <si>
    <t>V.Krėvės g. 4</t>
  </si>
  <si>
    <t>Mechanizatorių g. 21</t>
  </si>
  <si>
    <t>Užuperkasis</t>
  </si>
  <si>
    <t>Mokyklos  g. 4</t>
  </si>
  <si>
    <t>M.K.Čiurlionio g.37</t>
  </si>
  <si>
    <t>Vasario 16 g. 13</t>
  </si>
  <si>
    <t>Vilniaus g. 52</t>
  </si>
  <si>
    <t>Vytauto g. 64</t>
  </si>
  <si>
    <t>Vytauto g. 73</t>
  </si>
  <si>
    <t>Druskininkai</t>
  </si>
  <si>
    <t>Melioratorių 10</t>
  </si>
  <si>
    <t>Gardino 68</t>
  </si>
  <si>
    <t>Vilniaus al.4</t>
  </si>
  <si>
    <t>Neravų 2B</t>
  </si>
  <si>
    <t>naujas</t>
  </si>
  <si>
    <t>M.K.Čiurlionio 72</t>
  </si>
  <si>
    <t>Sveikatos 18</t>
  </si>
  <si>
    <t>Neravų 2A</t>
  </si>
  <si>
    <t>Klonio 18A</t>
  </si>
  <si>
    <t>Neravų 39B</t>
  </si>
  <si>
    <t>Kosciuškos 12</t>
  </si>
  <si>
    <t>Kudirkos 10A</t>
  </si>
  <si>
    <t>Druskininkų 8a</t>
  </si>
  <si>
    <t>Seirijų 11</t>
  </si>
  <si>
    <t>Merkinės 13</t>
  </si>
  <si>
    <t>Klonio 18</t>
  </si>
  <si>
    <t>Gardino 24</t>
  </si>
  <si>
    <t>Šiltnamių 30</t>
  </si>
  <si>
    <t>Neravų 39C</t>
  </si>
  <si>
    <t>Liškiavos 27</t>
  </si>
  <si>
    <t>Kudirkos 10</t>
  </si>
  <si>
    <t>M.K.Čiurlionio 4</t>
  </si>
  <si>
    <t>Baravykų 1B</t>
  </si>
  <si>
    <t>Taikos 3</t>
  </si>
  <si>
    <t>Šiltnamių 20</t>
  </si>
  <si>
    <t>Merkinės 9</t>
  </si>
  <si>
    <t>Verpėjų 18</t>
  </si>
  <si>
    <t>M.K.Čiurlionio 114</t>
  </si>
  <si>
    <t>Ateities 26</t>
  </si>
  <si>
    <t>Verpėjų 2</t>
  </si>
  <si>
    <t>Gardino 41</t>
  </si>
  <si>
    <t>M.K.Čiurlionio 77</t>
  </si>
  <si>
    <t>Ateities 24</t>
  </si>
  <si>
    <t>Šv.Jokūbo 15</t>
  </si>
  <si>
    <t>M.K.Čiurlionio 6</t>
  </si>
  <si>
    <t>Neravų 29</t>
  </si>
  <si>
    <t>Neravų 1</t>
  </si>
  <si>
    <t>Mizarų 27</t>
  </si>
  <si>
    <t>Antakalnio 16</t>
  </si>
  <si>
    <t>M.K.Čiurlionio 24</t>
  </si>
  <si>
    <t>Šiltnamių 26</t>
  </si>
  <si>
    <t>Sviliškių g. 8</t>
  </si>
  <si>
    <t>M.Mironaitės g. 18</t>
  </si>
  <si>
    <t>Sviliškių g. 4, 6</t>
  </si>
  <si>
    <t>Žirmūnų g. 30C</t>
  </si>
  <si>
    <t>2008, nėra info</t>
  </si>
  <si>
    <t>Žirmūnų g. 3 (renov.)</t>
  </si>
  <si>
    <t>2006, nėra info</t>
  </si>
  <si>
    <t>Bajorų kelias 3</t>
  </si>
  <si>
    <t>Pavilnionių g. 33</t>
  </si>
  <si>
    <t>Pavilnionių g. 31</t>
  </si>
  <si>
    <t>Žirmūnų g. 128 (renov.)</t>
  </si>
  <si>
    <t>2009, nėra info</t>
  </si>
  <si>
    <t>Žirmūnų g. 126 (renov.)</t>
  </si>
  <si>
    <t>Žirmūnų g. 131 (renov.)</t>
  </si>
  <si>
    <t>2010, nėra info</t>
  </si>
  <si>
    <t>J.Galvydžio g. 11A</t>
  </si>
  <si>
    <t>M.Marcinkevičiaus g. 31, 33, 35</t>
  </si>
  <si>
    <t>M.Marcinkevičiaus g. 37, Baltupio g. 175</t>
  </si>
  <si>
    <t>Tolminkiemio g. 31</t>
  </si>
  <si>
    <t>Blindžių g. 7</t>
  </si>
  <si>
    <t>S.Žukausko g. 27</t>
  </si>
  <si>
    <t>J.Kubiliaus g. 4</t>
  </si>
  <si>
    <t>J.Franko g. 8</t>
  </si>
  <si>
    <t>Tolminkiemio g. 14</t>
  </si>
  <si>
    <t>V.Pietario g. 7</t>
  </si>
  <si>
    <t>Kovo 11-osios g. 55</t>
  </si>
  <si>
    <t>Taikos g. 134, 136</t>
  </si>
  <si>
    <t>Šviesos g 11 (bt. 41-60)</t>
  </si>
  <si>
    <t>Šviesos g 14 (bt. 81-100)</t>
  </si>
  <si>
    <t>Taikos g. 25, 27</t>
  </si>
  <si>
    <t>Gedvydžių g. 29 (bt. 1-36)</t>
  </si>
  <si>
    <t>Šviesos g 4 (bt. 81-100)</t>
  </si>
  <si>
    <t>Gabijos g. 81 (bt. 1-36)</t>
  </si>
  <si>
    <t>Gedvydžių g. 20</t>
  </si>
  <si>
    <t>Peteliškių g. 10 (renov.)</t>
  </si>
  <si>
    <t>2016, nėra info</t>
  </si>
  <si>
    <t>Taikos g. 241, 243, 245</t>
  </si>
  <si>
    <t>Kapsų g. 38</t>
  </si>
  <si>
    <t>Musninkų g. 7</t>
  </si>
  <si>
    <t>Žemynos g. 25</t>
  </si>
  <si>
    <t>Žemynos g. 35</t>
  </si>
  <si>
    <t>S.Stanevičiaus g. 7 (bt. 1-40)</t>
  </si>
  <si>
    <t>Antakalnio g. 118</t>
  </si>
  <si>
    <t>Taikos g. 105</t>
  </si>
  <si>
    <t>Didlaukio g. 22, 24</t>
  </si>
  <si>
    <t>Žaliųjų ežerų g. 9  (renov.)</t>
  </si>
  <si>
    <t>Smėlio g. 11</t>
  </si>
  <si>
    <t>Smėlio g. 15</t>
  </si>
  <si>
    <t>J.Basanavičiaus g. 17A</t>
  </si>
  <si>
    <t>Kanklių g. 10B</t>
  </si>
  <si>
    <t>Gelvonų g. 57</t>
  </si>
  <si>
    <t>Šaltkalvių g. 66</t>
  </si>
  <si>
    <t>Parko g. 4</t>
  </si>
  <si>
    <t>Naugarduko g. 56</t>
  </si>
  <si>
    <t>Parko g. 6</t>
  </si>
  <si>
    <t>Vykinto g. 8</t>
  </si>
  <si>
    <t>Gedimino pr. 27</t>
  </si>
  <si>
    <t>V.Grybo g. 30</t>
  </si>
  <si>
    <t>Lentvario g. 1</t>
  </si>
  <si>
    <t>S.Skapo g. 6, 8</t>
  </si>
  <si>
    <t>Žygio g. 4</t>
  </si>
  <si>
    <t>K.Vanagėlio g. 9</t>
  </si>
  <si>
    <t>Vilnius</t>
  </si>
  <si>
    <t>Anykščiai</t>
  </si>
  <si>
    <t>I. Daugiabučiai suvartojantys mažiausiai šilumos (naujos statybos, kokybiški namai)</t>
  </si>
  <si>
    <t>II. Daugiabučiai suvartojantys mažai arba vidutiniškai šilumos (naujos statybos ir kiti kažkiek taupantys šilumą namai)</t>
  </si>
  <si>
    <t>III. Daugiabučiai suvartojantys daug šilumos (senos statybos nerenovuoti namai)</t>
  </si>
  <si>
    <t>Pastatų grupės kategorija pagal šilumos suvartojimą:</t>
  </si>
  <si>
    <r>
      <rPr>
        <b/>
        <sz val="8"/>
        <rFont val="Arial"/>
        <family val="2"/>
        <charset val="186"/>
      </rPr>
      <t>I.</t>
    </r>
    <r>
      <rPr>
        <sz val="8"/>
        <rFont val="Arial"/>
        <family val="2"/>
        <charset val="186"/>
      </rPr>
      <t xml:space="preserve"> Daugiabučiai suvartojantys mažiausiai šilumos (naujos statybos, apšiltinti, modernizuoti namai ir namai su individualiu šildymo reguliavimu ir apskaita))</t>
    </r>
  </si>
  <si>
    <r>
      <rPr>
        <b/>
        <sz val="8"/>
        <rFont val="Arial"/>
        <family val="2"/>
        <charset val="186"/>
      </rPr>
      <t>II.</t>
    </r>
    <r>
      <rPr>
        <sz val="8"/>
        <rFont val="Arial"/>
        <family val="2"/>
        <charset val="186"/>
      </rPr>
      <t xml:space="preserve">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r>
  </si>
  <si>
    <r>
      <rPr>
        <b/>
        <sz val="8"/>
        <rFont val="Arial"/>
        <family val="2"/>
        <charset val="186"/>
      </rPr>
      <t>III.</t>
    </r>
    <r>
      <rPr>
        <sz val="8"/>
        <rFont val="Arial"/>
        <family val="2"/>
        <charset val="186"/>
      </rPr>
      <t xml:space="preserve">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r>
  </si>
  <si>
    <r>
      <rPr>
        <b/>
        <sz val="8"/>
        <rFont val="Arial"/>
        <family val="2"/>
        <charset val="186"/>
      </rPr>
      <t>IV.</t>
    </r>
    <r>
      <rPr>
        <sz val="8"/>
        <rFont val="Arial"/>
        <family val="2"/>
        <charset val="186"/>
      </rPr>
      <t xml:space="preserve"> Daugiaubučiai suvartojantys labai daug šilumos (senos statybos, nerenovuoti, labai prastos šiluminės izoliacijos namai. Senos nesubalansuotos vidaus šildymo ir karšto vandens sistemos) </t>
    </r>
  </si>
  <si>
    <t>AB "Kauno energija" pastabos:</t>
  </si>
  <si>
    <t>* Jaunimo g. 4 - su šilumos siurbliu šildymui ir karštam vandeniui</t>
  </si>
  <si>
    <t>** Krėvės g. 115 A - su šilumos siurbliu vonių šildytuvų sistemai</t>
  </si>
  <si>
    <t>*** Sąjungos a. 7 - su saulės kolektoriais karštam vandeniui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</si>
</sst>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_L_t_-;\-* #,##0.00\ _L_t_-;_-* &quot;-&quot;??\ _L_t_-;_-@_-"/>
    <numFmt numFmtId="166" formatCode="#,##0.0"/>
    <numFmt numFmtId="167" formatCode="#,##0.00000"/>
  </numFmts>
  <fonts count="47" x14ac:knownFonts="1">
    <font>
      <sz val="10"/>
      <name val="Arial"/>
      <family val="2"/>
      <charset val="186"/>
    </font>
    <font>
      <sz val="11"/>
      <color theme="1"/>
      <name val="Calibri"/>
      <family val="2"/>
      <charset val="186"/>
      <scheme val="minor"/>
    </font>
    <font>
      <sz val="11"/>
      <color theme="1"/>
      <name val="Calibri"/>
      <family val="2"/>
      <charset val="186"/>
      <scheme val="minor"/>
    </font>
    <font>
      <sz val="8"/>
      <name val="Arial"/>
      <family val="2"/>
      <charset val="186"/>
    </font>
    <font>
      <b/>
      <sz val="10"/>
      <name val="Arial"/>
      <family val="2"/>
      <charset val="186"/>
    </font>
    <font>
      <b/>
      <i/>
      <sz val="8"/>
      <name val="Arial"/>
      <family val="2"/>
      <charset val="186"/>
    </font>
    <font>
      <b/>
      <sz val="8"/>
      <name val="Arial"/>
      <family val="2"/>
      <charset val="186"/>
    </font>
    <font>
      <vertAlign val="superscript"/>
      <sz val="8"/>
      <name val="Arial"/>
      <family val="2"/>
      <charset val="186"/>
    </font>
    <font>
      <sz val="8"/>
      <color theme="1"/>
      <name val="Arial"/>
      <family val="2"/>
      <charset val="186"/>
    </font>
    <font>
      <sz val="10"/>
      <name val="Arial"/>
      <family val="2"/>
      <charset val="186"/>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2"/>
      <color theme="1"/>
      <name val="Times New Roman"/>
      <family val="2"/>
      <charset val="186"/>
    </font>
    <font>
      <b/>
      <sz val="18"/>
      <color theme="3"/>
      <name val="Calibri Light"/>
      <family val="2"/>
      <charset val="186"/>
      <scheme val="major"/>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006100"/>
      <name val="Times New Roman"/>
      <family val="2"/>
      <charset val="186"/>
    </font>
    <font>
      <sz val="12"/>
      <color rgb="FF9C0006"/>
      <name val="Times New Roman"/>
      <family val="2"/>
      <charset val="186"/>
    </font>
    <font>
      <sz val="12"/>
      <color rgb="FF9C6500"/>
      <name val="Times New Roman"/>
      <family val="2"/>
      <charset val="186"/>
    </font>
    <font>
      <sz val="12"/>
      <color rgb="FF3F3F76"/>
      <name val="Times New Roman"/>
      <family val="2"/>
      <charset val="186"/>
    </font>
    <font>
      <b/>
      <sz val="12"/>
      <color rgb="FF3F3F3F"/>
      <name val="Times New Roman"/>
      <family val="2"/>
      <charset val="186"/>
    </font>
    <font>
      <b/>
      <sz val="12"/>
      <color rgb="FFFA7D00"/>
      <name val="Times New Roman"/>
      <family val="2"/>
      <charset val="186"/>
    </font>
    <font>
      <sz val="12"/>
      <color rgb="FFFA7D00"/>
      <name val="Times New Roman"/>
      <family val="2"/>
      <charset val="186"/>
    </font>
    <font>
      <b/>
      <sz val="12"/>
      <color theme="0"/>
      <name val="Times New Roman"/>
      <family val="2"/>
      <charset val="186"/>
    </font>
    <font>
      <sz val="12"/>
      <color rgb="FFFF0000"/>
      <name val="Times New Roman"/>
      <family val="2"/>
      <charset val="186"/>
    </font>
    <font>
      <i/>
      <sz val="12"/>
      <color rgb="FF7F7F7F"/>
      <name val="Times New Roman"/>
      <family val="2"/>
      <charset val="186"/>
    </font>
    <font>
      <b/>
      <sz val="12"/>
      <color theme="1"/>
      <name val="Times New Roman"/>
      <family val="2"/>
      <charset val="186"/>
    </font>
    <font>
      <sz val="12"/>
      <color theme="0"/>
      <name val="Times New Roman"/>
      <family val="2"/>
      <charset val="186"/>
    </font>
    <font>
      <sz val="10"/>
      <name val="Arial"/>
      <family val="2"/>
      <charset val="186"/>
    </font>
    <font>
      <sz val="10"/>
      <name val="Arial"/>
      <family val="2"/>
    </font>
    <font>
      <b/>
      <sz val="16"/>
      <name val="Arial"/>
      <family val="2"/>
      <charset val="186"/>
    </font>
    <font>
      <b/>
      <sz val="26"/>
      <name val="Arial"/>
      <family val="2"/>
      <charset val="186"/>
    </font>
  </fonts>
  <fills count="3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8CB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F6600"/>
        <bgColor indexed="64"/>
      </patternFill>
    </fill>
    <fill>
      <patternFill patternType="solid">
        <fgColor indexed="9"/>
        <bgColor indexed="64"/>
      </patternFill>
    </fill>
  </fills>
  <borders count="38">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8">
    <xf numFmtId="0" fontId="0" fillId="0" borderId="0"/>
    <xf numFmtId="0" fontId="2" fillId="0" borderId="0"/>
    <xf numFmtId="0" fontId="2" fillId="0" borderId="0"/>
    <xf numFmtId="0" fontId="10" fillId="0" borderId="0" applyNumberForma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23" applyNumberFormat="0" applyAlignment="0" applyProtection="0"/>
    <xf numFmtId="0" fontId="18" fillId="9" borderId="24" applyNumberFormat="0" applyAlignment="0" applyProtection="0"/>
    <xf numFmtId="0" fontId="19" fillId="9" borderId="23" applyNumberFormat="0" applyAlignment="0" applyProtection="0"/>
    <xf numFmtId="0" fontId="20" fillId="0" borderId="25" applyNumberFormat="0" applyFill="0" applyAlignment="0" applyProtection="0"/>
    <xf numFmtId="0" fontId="21" fillId="10" borderId="2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8"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23" applyNumberFormat="0" applyAlignment="0" applyProtection="0"/>
    <xf numFmtId="0" fontId="35" fillId="9" borderId="24" applyNumberFormat="0" applyAlignment="0" applyProtection="0"/>
    <xf numFmtId="0" fontId="36" fillId="9" borderId="23" applyNumberFormat="0" applyAlignment="0" applyProtection="0"/>
    <xf numFmtId="0" fontId="37" fillId="0" borderId="25" applyNumberFormat="0" applyFill="0" applyAlignment="0" applyProtection="0"/>
    <xf numFmtId="0" fontId="38" fillId="10" borderId="2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8" applyNumberFormat="0" applyFill="0" applyAlignment="0" applyProtection="0"/>
    <xf numFmtId="0" fontId="42"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42" fillId="35" borderId="0" applyNumberFormat="0" applyBorder="0" applyAlignment="0" applyProtection="0"/>
    <xf numFmtId="0" fontId="43" fillId="0" borderId="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6" fillId="9" borderId="23" applyNumberFormat="0" applyAlignment="0" applyProtection="0"/>
    <xf numFmtId="0" fontId="36" fillId="9" borderId="23" applyNumberFormat="0" applyAlignment="0" applyProtection="0"/>
    <xf numFmtId="0" fontId="38" fillId="10" borderId="26" applyNumberFormat="0" applyAlignment="0" applyProtection="0"/>
    <xf numFmtId="0" fontId="38" fillId="10" borderId="26"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4" fillId="8" borderId="23" applyNumberFormat="0" applyAlignment="0" applyProtection="0"/>
    <xf numFmtId="0" fontId="34" fillId="8" borderId="23" applyNumberFormat="0" applyAlignment="0" applyProtection="0"/>
    <xf numFmtId="0" fontId="37" fillId="0" borderId="25" applyNumberFormat="0" applyFill="0" applyAlignment="0" applyProtection="0"/>
    <xf numFmtId="0" fontId="37" fillId="0" borderId="25" applyNumberFormat="0" applyFill="0" applyAlignment="0" applyProtection="0"/>
    <xf numFmtId="0" fontId="33" fillId="7" borderId="0" applyNumberFormat="0" applyBorder="0" applyAlignment="0" applyProtection="0"/>
    <xf numFmtId="0" fontId="33" fillId="7" borderId="0" applyNumberFormat="0" applyBorder="0" applyAlignment="0" applyProtection="0"/>
    <xf numFmtId="0" fontId="44" fillId="0" borderId="0"/>
    <xf numFmtId="0" fontId="26" fillId="0" borderId="0"/>
    <xf numFmtId="0" fontId="44" fillId="0" borderId="0"/>
    <xf numFmtId="0" fontId="44" fillId="0" borderId="0"/>
    <xf numFmtId="0" fontId="43" fillId="0" borderId="0"/>
    <xf numFmtId="0" fontId="26" fillId="11" borderId="27" applyNumberFormat="0" applyFont="0" applyAlignment="0" applyProtection="0"/>
    <xf numFmtId="0" fontId="26" fillId="11" borderId="27" applyNumberFormat="0" applyFont="0" applyAlignment="0" applyProtection="0"/>
    <xf numFmtId="0" fontId="35" fillId="9" borderId="24" applyNumberFormat="0" applyAlignment="0" applyProtection="0"/>
    <xf numFmtId="0" fontId="35" fillId="9" borderId="24" applyNumberFormat="0" applyAlignment="0" applyProtection="0"/>
    <xf numFmtId="9" fontId="43" fillId="0" borderId="0" applyFont="0" applyFill="0" applyBorder="0" applyAlignment="0" applyProtection="0"/>
    <xf numFmtId="9" fontId="4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xf numFmtId="0" fontId="1" fillId="11" borderId="27" applyNumberFormat="0" applyFont="0" applyAlignment="0" applyProtection="0"/>
    <xf numFmtId="0" fontId="9" fillId="0" borderId="0"/>
    <xf numFmtId="165" fontId="9" fillId="0" borderId="0" applyFont="0" applyFill="0" applyBorder="0" applyAlignment="0" applyProtection="0"/>
    <xf numFmtId="0" fontId="1" fillId="0" borderId="0"/>
  </cellStyleXfs>
  <cellXfs count="303">
    <xf numFmtId="0" fontId="0" fillId="0" borderId="0" xfId="0"/>
    <xf numFmtId="0" fontId="4" fillId="0" borderId="0" xfId="0" applyFont="1" applyBorder="1" applyAlignment="1" applyProtection="1">
      <alignment horizontal="center" vertical="center" wrapText="1"/>
      <protection locked="0"/>
    </xf>
    <xf numFmtId="0" fontId="6" fillId="0" borderId="0" xfId="0" applyFont="1"/>
    <xf numFmtId="0" fontId="6" fillId="0" borderId="9" xfId="0" applyFont="1" applyFill="1" applyBorder="1" applyAlignment="1" applyProtection="1">
      <alignment horizontal="center" vertical="center" wrapText="1"/>
      <protection locked="0"/>
    </xf>
    <xf numFmtId="0" fontId="3" fillId="3" borderId="9" xfId="2"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wrapText="1"/>
      <protection locked="0"/>
    </xf>
    <xf numFmtId="0" fontId="3" fillId="3" borderId="9" xfId="1" applyFont="1" applyFill="1" applyBorder="1" applyAlignment="1" applyProtection="1">
      <alignment horizontal="center" vertical="center"/>
      <protection locked="0"/>
    </xf>
    <xf numFmtId="4" fontId="3" fillId="3" borderId="9" xfId="1" applyNumberFormat="1"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left" vertical="center"/>
      <protection locked="0"/>
    </xf>
    <xf numFmtId="0" fontId="3" fillId="4" borderId="9" xfId="0" applyFont="1" applyFill="1" applyBorder="1" applyAlignment="1" applyProtection="1">
      <alignment horizontal="center" vertical="center" wrapText="1"/>
      <protection locked="0"/>
    </xf>
    <xf numFmtId="0" fontId="3" fillId="4" borderId="9" xfId="2" applyFont="1" applyFill="1" applyBorder="1" applyAlignment="1" applyProtection="1">
      <alignment horizontal="left" vertical="center"/>
      <protection locked="0"/>
    </xf>
    <xf numFmtId="0" fontId="3" fillId="4" borderId="9" xfId="1" applyFont="1" applyFill="1" applyBorder="1" applyAlignment="1" applyProtection="1">
      <alignment horizontal="center" vertical="center" wrapText="1"/>
      <protection locked="0"/>
    </xf>
    <xf numFmtId="0" fontId="3" fillId="4" borderId="9" xfId="1"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wrapText="1"/>
      <protection locked="0"/>
    </xf>
    <xf numFmtId="0" fontId="3" fillId="36" borderId="16" xfId="0" applyFont="1" applyFill="1" applyBorder="1" applyAlignment="1" applyProtection="1">
      <alignment horizontal="center" vertical="center" wrapText="1"/>
      <protection locked="0"/>
    </xf>
    <xf numFmtId="0" fontId="3" fillId="36" borderId="9"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xf numFmtId="0" fontId="4" fillId="0" borderId="0" xfId="0" applyFont="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protection locked="0"/>
    </xf>
    <xf numFmtId="4" fontId="3" fillId="4" borderId="9" xfId="1" applyNumberFormat="1" applyFont="1" applyFill="1" applyBorder="1" applyAlignment="1" applyProtection="1">
      <alignment horizontal="right" vertical="center" wrapText="1"/>
      <protection locked="0"/>
    </xf>
    <xf numFmtId="4" fontId="3" fillId="3" borderId="9" xfId="1" applyNumberFormat="1" applyFont="1" applyFill="1" applyBorder="1" applyAlignment="1" applyProtection="1">
      <alignment horizontal="right" vertical="center" wrapText="1"/>
      <protection locked="0"/>
    </xf>
    <xf numFmtId="4" fontId="3" fillId="3" borderId="9" xfId="0" applyNumberFormat="1" applyFont="1" applyFill="1" applyBorder="1" applyAlignment="1" applyProtection="1">
      <alignment horizontal="right" vertical="center" wrapText="1"/>
      <protection locked="0"/>
    </xf>
    <xf numFmtId="4" fontId="3" fillId="4" borderId="9" xfId="1" applyNumberFormat="1" applyFont="1" applyFill="1" applyBorder="1" applyAlignment="1" applyProtection="1">
      <alignment horizontal="right" vertical="center"/>
      <protection locked="0"/>
    </xf>
    <xf numFmtId="4" fontId="3" fillId="3" borderId="13" xfId="0" applyNumberFormat="1" applyFont="1" applyFill="1" applyBorder="1" applyAlignment="1" applyProtection="1">
      <alignment horizontal="right" vertical="center"/>
      <protection locked="0"/>
    </xf>
    <xf numFmtId="0" fontId="3" fillId="4" borderId="9" xfId="0" applyFont="1" applyFill="1" applyBorder="1" applyAlignment="1" applyProtection="1">
      <alignment horizontal="left" vertical="center"/>
      <protection locked="0"/>
    </xf>
    <xf numFmtId="4" fontId="3" fillId="4" borderId="9" xfId="0" applyNumberFormat="1" applyFont="1" applyFill="1" applyBorder="1" applyAlignment="1" applyProtection="1">
      <alignment horizontal="right" vertical="center" wrapText="1"/>
      <protection locked="0"/>
    </xf>
    <xf numFmtId="4" fontId="3" fillId="3" borderId="9" xfId="0" applyNumberFormat="1" applyFont="1" applyFill="1" applyBorder="1" applyAlignment="1" applyProtection="1">
      <alignment horizontal="right" vertical="center"/>
      <protection locked="0"/>
    </xf>
    <xf numFmtId="0" fontId="3" fillId="4" borderId="9" xfId="0" applyFont="1" applyFill="1" applyBorder="1" applyAlignment="1" applyProtection="1">
      <alignment horizontal="center" vertical="center"/>
      <protection locked="0"/>
    </xf>
    <xf numFmtId="4" fontId="8" fillId="4" borderId="9" xfId="0" applyNumberFormat="1" applyFont="1" applyFill="1" applyBorder="1" applyAlignment="1">
      <alignment horizontal="right" vertical="center" wrapText="1"/>
    </xf>
    <xf numFmtId="4" fontId="3" fillId="4" borderId="9" xfId="0" applyNumberFormat="1" applyFont="1" applyFill="1" applyBorder="1" applyAlignment="1" applyProtection="1">
      <alignment horizontal="right" vertical="center"/>
      <protection locked="0"/>
    </xf>
    <xf numFmtId="0" fontId="8" fillId="4" borderId="9" xfId="0" applyFont="1" applyFill="1" applyBorder="1" applyAlignment="1">
      <alignment horizontal="left" vertical="center" wrapText="1"/>
    </xf>
    <xf numFmtId="4" fontId="8" fillId="3" borderId="9" xfId="0" applyNumberFormat="1" applyFont="1" applyFill="1" applyBorder="1" applyAlignment="1">
      <alignment horizontal="right" vertical="center" wrapText="1"/>
    </xf>
    <xf numFmtId="0" fontId="3" fillId="3" borderId="9" xfId="159" applyFont="1" applyFill="1" applyBorder="1" applyAlignment="1">
      <alignment horizontal="left" vertical="center"/>
    </xf>
    <xf numFmtId="0" fontId="3" fillId="36" borderId="9" xfId="0" applyFont="1" applyFill="1" applyBorder="1" applyAlignment="1" applyProtection="1">
      <alignment horizontal="center" vertical="center"/>
      <protection locked="0"/>
    </xf>
    <xf numFmtId="0" fontId="3" fillId="36" borderId="9" xfId="0" applyFont="1" applyFill="1" applyBorder="1" applyAlignment="1" applyProtection="1">
      <alignment horizontal="left" vertical="center"/>
      <protection locked="0"/>
    </xf>
    <xf numFmtId="4" fontId="3" fillId="36" borderId="9" xfId="0" applyNumberFormat="1" applyFont="1" applyFill="1" applyBorder="1" applyAlignment="1" applyProtection="1">
      <alignment horizontal="right" vertical="center"/>
      <protection locked="0"/>
    </xf>
    <xf numFmtId="0" fontId="3" fillId="3" borderId="9" xfId="177" applyFont="1" applyFill="1" applyBorder="1" applyAlignment="1">
      <alignment horizontal="left" vertical="center"/>
    </xf>
    <xf numFmtId="0" fontId="3" fillId="3" borderId="9" xfId="177" applyFont="1" applyFill="1" applyBorder="1" applyAlignment="1">
      <alignment horizontal="center" vertical="center"/>
    </xf>
    <xf numFmtId="4" fontId="3" fillId="3" borderId="9" xfId="177" applyNumberFormat="1" applyFont="1" applyFill="1" applyBorder="1" applyAlignment="1">
      <alignment horizontal="right" vertical="center"/>
    </xf>
    <xf numFmtId="0" fontId="3" fillId="36" borderId="9" xfId="0" applyFont="1" applyFill="1" applyBorder="1" applyAlignment="1">
      <alignment horizontal="center" vertical="center"/>
    </xf>
    <xf numFmtId="0" fontId="3" fillId="36" borderId="9" xfId="0" applyFont="1" applyFill="1" applyBorder="1" applyAlignment="1">
      <alignment horizontal="left" vertical="center"/>
    </xf>
    <xf numFmtId="4" fontId="3" fillId="36" borderId="9" xfId="0" applyNumberFormat="1" applyFont="1" applyFill="1" applyBorder="1" applyAlignment="1">
      <alignment horizontal="right" vertical="center"/>
    </xf>
    <xf numFmtId="0" fontId="3" fillId="37" borderId="9" xfId="0" applyFont="1" applyFill="1" applyBorder="1" applyAlignment="1">
      <alignment horizontal="center" vertical="center"/>
    </xf>
    <xf numFmtId="166" fontId="3" fillId="4" borderId="9" xfId="0" applyNumberFormat="1" applyFont="1" applyFill="1" applyBorder="1" applyAlignment="1" applyProtection="1">
      <alignment horizontal="right" vertical="center" wrapText="1"/>
      <protection locked="0"/>
    </xf>
    <xf numFmtId="166" fontId="3" fillId="4" borderId="9" xfId="1" applyNumberFormat="1" applyFont="1" applyFill="1" applyBorder="1" applyAlignment="1" applyProtection="1">
      <alignment horizontal="right" vertical="center" wrapText="1"/>
      <protection locked="0"/>
    </xf>
    <xf numFmtId="166" fontId="3" fillId="4" borderId="9" xfId="1" applyNumberFormat="1" applyFont="1" applyFill="1" applyBorder="1" applyAlignment="1" applyProtection="1">
      <alignment horizontal="right" vertical="center"/>
      <protection locked="0"/>
    </xf>
    <xf numFmtId="166" fontId="3" fillId="3" borderId="9" xfId="1" applyNumberFormat="1" applyFont="1" applyFill="1" applyBorder="1" applyAlignment="1" applyProtection="1">
      <alignment horizontal="right" vertical="center" wrapText="1"/>
      <protection locked="0"/>
    </xf>
    <xf numFmtId="166" fontId="3" fillId="3" borderId="9" xfId="0" applyNumberFormat="1" applyFont="1" applyFill="1" applyBorder="1" applyAlignment="1" applyProtection="1">
      <alignment horizontal="right" vertical="center" wrapText="1"/>
      <protection locked="0"/>
    </xf>
    <xf numFmtId="166" fontId="3" fillId="3" borderId="9" xfId="0" applyNumberFormat="1" applyFont="1" applyFill="1" applyBorder="1" applyAlignment="1" applyProtection="1">
      <alignment horizontal="right" vertical="center"/>
      <protection locked="0"/>
    </xf>
    <xf numFmtId="166" fontId="3" fillId="36" borderId="9" xfId="0" applyNumberFormat="1" applyFont="1" applyFill="1" applyBorder="1" applyAlignment="1" applyProtection="1">
      <alignment horizontal="right" vertical="center"/>
      <protection locked="0"/>
    </xf>
    <xf numFmtId="166" fontId="3" fillId="3" borderId="9" xfId="177" applyNumberFormat="1" applyFont="1" applyFill="1" applyBorder="1" applyAlignment="1">
      <alignment horizontal="right" vertical="center"/>
    </xf>
    <xf numFmtId="166" fontId="3" fillId="36" borderId="9" xfId="0" applyNumberFormat="1" applyFont="1" applyFill="1" applyBorder="1" applyAlignment="1">
      <alignment horizontal="right" vertical="center"/>
    </xf>
    <xf numFmtId="167" fontId="3" fillId="4" borderId="9" xfId="0" applyNumberFormat="1" applyFont="1" applyFill="1" applyBorder="1" applyAlignment="1" applyProtection="1">
      <alignment horizontal="right" vertical="center"/>
    </xf>
    <xf numFmtId="167" fontId="3" fillId="3" borderId="9" xfId="0" applyNumberFormat="1" applyFont="1" applyFill="1" applyBorder="1" applyAlignment="1" applyProtection="1">
      <alignment horizontal="right" vertical="center"/>
    </xf>
    <xf numFmtId="167" fontId="3" fillId="36" borderId="9" xfId="0" applyNumberFormat="1" applyFont="1" applyFill="1" applyBorder="1" applyAlignment="1" applyProtection="1">
      <alignment horizontal="right" vertical="center"/>
    </xf>
    <xf numFmtId="167" fontId="3" fillId="36" borderId="9" xfId="0" applyNumberFormat="1" applyFont="1" applyFill="1" applyBorder="1" applyAlignment="1">
      <alignment horizontal="right" vertical="center"/>
    </xf>
    <xf numFmtId="4" fontId="3" fillId="4" borderId="9" xfId="0" applyNumberFormat="1" applyFont="1" applyFill="1" applyBorder="1" applyAlignment="1" applyProtection="1">
      <alignment horizontal="center" vertical="center"/>
      <protection locked="0"/>
    </xf>
    <xf numFmtId="4" fontId="3" fillId="4" borderId="9" xfId="0" applyNumberFormat="1" applyFont="1" applyFill="1" applyBorder="1" applyAlignment="1" applyProtection="1">
      <alignment horizontal="center" vertical="center"/>
    </xf>
    <xf numFmtId="166" fontId="3" fillId="4" borderId="9" xfId="0" applyNumberFormat="1" applyFont="1" applyFill="1" applyBorder="1" applyAlignment="1" applyProtection="1">
      <alignment horizontal="center" vertical="center"/>
    </xf>
    <xf numFmtId="4" fontId="3" fillId="3" borderId="9"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xf>
    <xf numFmtId="166" fontId="3" fillId="3" borderId="9" xfId="0" applyNumberFormat="1" applyFont="1" applyFill="1" applyBorder="1" applyAlignment="1" applyProtection="1">
      <alignment horizontal="center" vertical="center"/>
    </xf>
    <xf numFmtId="4" fontId="3" fillId="36" borderId="9" xfId="0" applyNumberFormat="1" applyFont="1" applyFill="1" applyBorder="1" applyAlignment="1" applyProtection="1">
      <alignment horizontal="center" vertical="center"/>
      <protection locked="0"/>
    </xf>
    <xf numFmtId="4" fontId="3" fillId="36" borderId="9" xfId="0" applyNumberFormat="1" applyFont="1" applyFill="1" applyBorder="1" applyAlignment="1" applyProtection="1">
      <alignment horizontal="center" vertical="center"/>
    </xf>
    <xf numFmtId="166" fontId="3" fillId="36" borderId="9" xfId="0" applyNumberFormat="1" applyFont="1" applyFill="1" applyBorder="1" applyAlignment="1" applyProtection="1">
      <alignment horizontal="center" vertical="center"/>
    </xf>
    <xf numFmtId="4" fontId="3" fillId="36" borderId="9" xfId="0" applyNumberFormat="1" applyFont="1" applyFill="1" applyBorder="1" applyAlignment="1">
      <alignment horizontal="center" vertical="center"/>
    </xf>
    <xf numFmtId="166" fontId="3" fillId="36" borderId="9" xfId="0" applyNumberFormat="1" applyFont="1" applyFill="1" applyBorder="1" applyAlignment="1">
      <alignment horizontal="center" vertical="center"/>
    </xf>
    <xf numFmtId="0" fontId="0" fillId="2" borderId="14" xfId="0" applyFill="1" applyBorder="1" applyAlignment="1">
      <alignment horizontal="center"/>
    </xf>
    <xf numFmtId="0" fontId="0" fillId="2" borderId="14" xfId="0" applyFont="1" applyFill="1" applyBorder="1" applyAlignment="1">
      <alignment horizontal="center"/>
    </xf>
    <xf numFmtId="0" fontId="4" fillId="2" borderId="0" xfId="0" applyFont="1" applyFill="1" applyBorder="1" applyAlignment="1" applyProtection="1">
      <alignment horizontal="center" vertical="center" wrapText="1"/>
      <protection locked="0"/>
    </xf>
    <xf numFmtId="0" fontId="0" fillId="2" borderId="0" xfId="0" applyFill="1" applyAlignment="1">
      <alignment horizontal="center"/>
    </xf>
    <xf numFmtId="0" fontId="0" fillId="2" borderId="0" xfId="0" applyFont="1" applyFill="1" applyAlignment="1">
      <alignment horizontal="center"/>
    </xf>
    <xf numFmtId="0" fontId="3" fillId="3" borderId="9" xfId="0" applyFont="1" applyFill="1" applyBorder="1" applyAlignment="1">
      <alignment horizontal="center" vertical="center"/>
    </xf>
    <xf numFmtId="0" fontId="3" fillId="3" borderId="9" xfId="0" applyFont="1" applyFill="1" applyBorder="1" applyAlignment="1">
      <alignment horizontal="left" vertical="center"/>
    </xf>
    <xf numFmtId="164" fontId="3" fillId="3" borderId="9" xfId="0" applyNumberFormat="1" applyFont="1" applyFill="1" applyBorder="1" applyAlignment="1">
      <alignment horizontal="center" vertical="center"/>
    </xf>
    <xf numFmtId="4" fontId="3" fillId="3" borderId="9" xfId="0" applyNumberFormat="1" applyFont="1" applyFill="1" applyBorder="1" applyAlignment="1">
      <alignment horizontal="right" vertical="center"/>
    </xf>
    <xf numFmtId="166" fontId="3" fillId="3" borderId="9" xfId="0" applyNumberFormat="1" applyFont="1" applyFill="1" applyBorder="1" applyAlignment="1">
      <alignment horizontal="right" vertical="center"/>
    </xf>
    <xf numFmtId="167" fontId="3" fillId="3" borderId="9" xfId="0" applyNumberFormat="1" applyFont="1" applyFill="1" applyBorder="1" applyAlignment="1">
      <alignment horizontal="right" vertical="center"/>
    </xf>
    <xf numFmtId="4" fontId="3" fillId="3" borderId="9" xfId="0" applyNumberFormat="1" applyFont="1" applyFill="1" applyBorder="1" applyAlignment="1">
      <alignment horizontal="center" vertical="center"/>
    </xf>
    <xf numFmtId="166" fontId="3" fillId="3" borderId="9" xfId="0" applyNumberFormat="1" applyFont="1" applyFill="1" applyBorder="1" applyAlignment="1">
      <alignment horizontal="center" vertical="center"/>
    </xf>
    <xf numFmtId="164" fontId="3" fillId="3" borderId="9" xfId="0" applyNumberFormat="1" applyFont="1" applyFill="1" applyBorder="1" applyAlignment="1" applyProtection="1">
      <alignment horizontal="center" vertical="center"/>
      <protection locked="0"/>
    </xf>
    <xf numFmtId="0" fontId="3" fillId="3" borderId="9" xfId="175" applyFont="1" applyFill="1" applyBorder="1" applyAlignment="1" applyProtection="1">
      <alignment horizontal="left" vertical="center"/>
      <protection locked="0"/>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164" fontId="8" fillId="3" borderId="9" xfId="0" applyNumberFormat="1" applyFont="1" applyFill="1" applyBorder="1" applyAlignment="1">
      <alignment horizontal="center" vertical="center"/>
    </xf>
    <xf numFmtId="1" fontId="3" fillId="3" borderId="9" xfId="0" applyNumberFormat="1" applyFont="1" applyFill="1" applyBorder="1" applyAlignment="1">
      <alignment horizontal="center" vertical="center"/>
    </xf>
    <xf numFmtId="167" fontId="0" fillId="0" borderId="0" xfId="0" applyNumberFormat="1"/>
    <xf numFmtId="164" fontId="3" fillId="36" borderId="9" xfId="0" applyNumberFormat="1" applyFont="1" applyFill="1" applyBorder="1" applyAlignment="1" applyProtection="1">
      <alignment horizontal="center" vertical="center"/>
      <protection locked="0"/>
    </xf>
    <xf numFmtId="164" fontId="3" fillId="36" borderId="9" xfId="0" applyNumberFormat="1" applyFont="1" applyFill="1" applyBorder="1" applyAlignment="1">
      <alignment horizontal="center" vertical="center"/>
    </xf>
    <xf numFmtId="0" fontId="3" fillId="36" borderId="9" xfId="159" applyFont="1" applyFill="1" applyBorder="1" applyAlignment="1">
      <alignment horizontal="left" vertical="center"/>
    </xf>
    <xf numFmtId="4" fontId="3" fillId="36" borderId="9" xfId="160" applyNumberFormat="1" applyFont="1" applyFill="1" applyBorder="1" applyAlignment="1">
      <alignment horizontal="right" vertical="center"/>
    </xf>
    <xf numFmtId="4" fontId="3" fillId="36" borderId="9" xfId="83" applyNumberFormat="1" applyFont="1" applyFill="1" applyBorder="1" applyAlignment="1">
      <alignment horizontal="right" vertical="center"/>
    </xf>
    <xf numFmtId="0" fontId="8" fillId="36" borderId="9" xfId="0" applyFont="1" applyFill="1" applyBorder="1" applyAlignment="1">
      <alignment horizontal="center" vertical="center" wrapText="1"/>
    </xf>
    <xf numFmtId="0" fontId="3" fillId="36" borderId="9" xfId="0" applyFont="1" applyFill="1" applyBorder="1" applyAlignment="1" applyProtection="1">
      <alignment horizontal="left" vertical="center" wrapText="1"/>
      <protection locked="0"/>
    </xf>
    <xf numFmtId="0" fontId="3" fillId="36" borderId="9" xfId="1" applyFont="1" applyFill="1" applyBorder="1" applyAlignment="1" applyProtection="1">
      <alignment horizontal="center" vertical="center" wrapText="1"/>
      <protection locked="0"/>
    </xf>
    <xf numFmtId="0" fontId="3" fillId="36" borderId="9" xfId="1" applyFont="1" applyFill="1" applyBorder="1" applyAlignment="1" applyProtection="1">
      <alignment horizontal="center" vertical="center"/>
      <protection locked="0"/>
    </xf>
    <xf numFmtId="4" fontId="8" fillId="36" borderId="9" xfId="0" applyNumberFormat="1" applyFont="1" applyFill="1" applyBorder="1" applyAlignment="1">
      <alignment horizontal="right" vertical="center" wrapText="1"/>
    </xf>
    <xf numFmtId="166" fontId="3" fillId="36" borderId="9" xfId="1" applyNumberFormat="1" applyFont="1" applyFill="1" applyBorder="1" applyAlignment="1" applyProtection="1">
      <alignment horizontal="right" vertical="center" wrapText="1"/>
      <protection locked="0"/>
    </xf>
    <xf numFmtId="4" fontId="3" fillId="36" borderId="9" xfId="0" applyNumberFormat="1" applyFont="1" applyFill="1" applyBorder="1" applyAlignment="1" applyProtection="1">
      <alignment horizontal="right" vertical="center" wrapText="1"/>
      <protection locked="0"/>
    </xf>
    <xf numFmtId="0" fontId="8" fillId="36" borderId="9" xfId="0" applyFont="1" applyFill="1" applyBorder="1" applyAlignment="1">
      <alignment horizontal="center" vertical="center"/>
    </xf>
    <xf numFmtId="0" fontId="3" fillId="36" borderId="9" xfId="1" applyFont="1" applyFill="1" applyBorder="1" applyAlignment="1" applyProtection="1">
      <alignment horizontal="left" vertical="center" wrapText="1"/>
      <protection locked="0"/>
    </xf>
    <xf numFmtId="4" fontId="3" fillId="36" borderId="9" xfId="1" applyNumberFormat="1" applyFont="1" applyFill="1" applyBorder="1" applyAlignment="1" applyProtection="1">
      <alignment horizontal="right" vertical="center" wrapText="1"/>
      <protection locked="0"/>
    </xf>
    <xf numFmtId="166" fontId="3" fillId="36" borderId="9" xfId="0" applyNumberFormat="1" applyFont="1" applyFill="1" applyBorder="1" applyAlignment="1" applyProtection="1">
      <alignment horizontal="right" vertical="center" wrapText="1"/>
      <protection locked="0"/>
    </xf>
    <xf numFmtId="0" fontId="3" fillId="36" borderId="9" xfId="175" applyFont="1" applyFill="1" applyBorder="1" applyAlignment="1" applyProtection="1">
      <alignment horizontal="left" vertical="center"/>
      <protection locked="0"/>
    </xf>
    <xf numFmtId="4" fontId="3" fillId="36" borderId="9" xfId="176" applyNumberFormat="1" applyFont="1" applyFill="1" applyBorder="1" applyAlignment="1" applyProtection="1">
      <alignment horizontal="right" vertical="center"/>
      <protection locked="0"/>
    </xf>
    <xf numFmtId="0" fontId="3" fillId="4" borderId="9" xfId="0" applyFont="1" applyFill="1" applyBorder="1" applyAlignment="1">
      <alignment horizontal="center" vertical="center"/>
    </xf>
    <xf numFmtId="164" fontId="3" fillId="4" borderId="9" xfId="0" applyNumberFormat="1" applyFont="1" applyFill="1" applyBorder="1" applyAlignment="1" applyProtection="1">
      <alignment horizontal="center" vertical="center"/>
      <protection locked="0"/>
    </xf>
    <xf numFmtId="166" fontId="3" fillId="4" borderId="9" xfId="0" applyNumberFormat="1" applyFont="1" applyFill="1" applyBorder="1" applyAlignment="1" applyProtection="1">
      <alignment horizontal="right" vertical="center"/>
      <protection locked="0"/>
    </xf>
    <xf numFmtId="164" fontId="3" fillId="4" borderId="9" xfId="0" applyNumberFormat="1" applyFont="1" applyFill="1" applyBorder="1" applyAlignment="1">
      <alignment horizontal="center" vertical="center"/>
    </xf>
    <xf numFmtId="0" fontId="3" fillId="4" borderId="9" xfId="177" applyFont="1" applyFill="1" applyBorder="1" applyAlignment="1">
      <alignment horizontal="left" vertical="center"/>
    </xf>
    <xf numFmtId="0" fontId="3" fillId="4" borderId="9" xfId="177" applyFont="1" applyFill="1" applyBorder="1" applyAlignment="1">
      <alignment horizontal="center" vertical="center"/>
    </xf>
    <xf numFmtId="166" fontId="3" fillId="4" borderId="9" xfId="177" applyNumberFormat="1" applyFont="1" applyFill="1" applyBorder="1" applyAlignment="1">
      <alignment horizontal="right" vertical="center"/>
    </xf>
    <xf numFmtId="4" fontId="3" fillId="4" borderId="9" xfId="177" applyNumberFormat="1" applyFont="1" applyFill="1" applyBorder="1" applyAlignment="1">
      <alignment horizontal="right" vertical="center"/>
    </xf>
    <xf numFmtId="0" fontId="3" fillId="4" borderId="9" xfId="175" applyFont="1" applyFill="1" applyBorder="1" applyAlignment="1" applyProtection="1">
      <alignment horizontal="left" vertical="center"/>
      <protection locked="0"/>
    </xf>
    <xf numFmtId="0" fontId="8"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164" fontId="8" fillId="4" borderId="9" xfId="0" applyNumberFormat="1" applyFont="1" applyFill="1" applyBorder="1" applyAlignment="1">
      <alignment horizontal="center" vertical="center"/>
    </xf>
    <xf numFmtId="0" fontId="3" fillId="4" borderId="9" xfId="0" applyFont="1" applyFill="1" applyBorder="1" applyAlignment="1">
      <alignment horizontal="left" vertical="center"/>
    </xf>
    <xf numFmtId="4" fontId="3" fillId="4" borderId="9" xfId="0" applyNumberFormat="1" applyFont="1" applyFill="1" applyBorder="1" applyAlignment="1">
      <alignment horizontal="right" vertical="center"/>
    </xf>
    <xf numFmtId="166" fontId="3" fillId="4" borderId="9" xfId="0" applyNumberFormat="1" applyFont="1" applyFill="1" applyBorder="1" applyAlignment="1">
      <alignment horizontal="right" vertical="center"/>
    </xf>
    <xf numFmtId="167" fontId="3" fillId="4" borderId="9" xfId="0" applyNumberFormat="1" applyFont="1" applyFill="1" applyBorder="1" applyAlignment="1">
      <alignment horizontal="right" vertical="center"/>
    </xf>
    <xf numFmtId="4" fontId="3" fillId="4" borderId="9" xfId="0" applyNumberFormat="1" applyFont="1" applyFill="1" applyBorder="1" applyAlignment="1">
      <alignment horizontal="center" vertical="center"/>
    </xf>
    <xf numFmtId="166" fontId="3" fillId="4" borderId="9" xfId="0" applyNumberFormat="1" applyFont="1" applyFill="1" applyBorder="1" applyAlignment="1">
      <alignment horizontal="center" vertical="center"/>
    </xf>
    <xf numFmtId="0" fontId="3" fillId="4" borderId="9" xfId="159" applyFont="1" applyFill="1" applyBorder="1" applyAlignment="1">
      <alignment horizontal="left" vertical="center"/>
    </xf>
    <xf numFmtId="4" fontId="3" fillId="4" borderId="9" xfId="176" applyNumberFormat="1" applyFont="1" applyFill="1" applyBorder="1" applyAlignment="1" applyProtection="1">
      <alignment horizontal="right" vertical="center"/>
      <protection locked="0"/>
    </xf>
    <xf numFmtId="0" fontId="3" fillId="36" borderId="29" xfId="0" applyFont="1" applyFill="1" applyBorder="1" applyAlignment="1" applyProtection="1">
      <alignment horizontal="center" vertical="center"/>
      <protection locked="0"/>
    </xf>
    <xf numFmtId="0" fontId="8" fillId="36" borderId="29" xfId="0" applyFont="1" applyFill="1" applyBorder="1" applyAlignment="1">
      <alignment horizontal="center" vertical="center"/>
    </xf>
    <xf numFmtId="164" fontId="3" fillId="36" borderId="29" xfId="0" applyNumberFormat="1" applyFont="1" applyFill="1" applyBorder="1" applyAlignment="1" applyProtection="1">
      <alignment horizontal="center" vertical="center"/>
      <protection locked="0"/>
    </xf>
    <xf numFmtId="0" fontId="3" fillId="36" borderId="29" xfId="0" applyFont="1" applyFill="1" applyBorder="1" applyAlignment="1" applyProtection="1">
      <alignment horizontal="center" vertical="center" wrapText="1"/>
      <protection locked="0"/>
    </xf>
    <xf numFmtId="0" fontId="3" fillId="36" borderId="29" xfId="1" applyFont="1" applyFill="1" applyBorder="1" applyAlignment="1" applyProtection="1">
      <alignment horizontal="left" vertical="center" wrapText="1"/>
      <protection locked="0"/>
    </xf>
    <xf numFmtId="0" fontId="3" fillId="36" borderId="29" xfId="0" applyFont="1" applyFill="1" applyBorder="1" applyAlignment="1" applyProtection="1">
      <alignment horizontal="left" vertical="center"/>
      <protection locked="0"/>
    </xf>
    <xf numFmtId="0" fontId="3" fillId="36" borderId="29" xfId="1" applyFont="1" applyFill="1" applyBorder="1" applyAlignment="1" applyProtection="1">
      <alignment horizontal="center" vertical="center" wrapText="1"/>
      <protection locked="0"/>
    </xf>
    <xf numFmtId="0" fontId="3" fillId="36" borderId="29" xfId="1" applyFont="1" applyFill="1" applyBorder="1" applyAlignment="1" applyProtection="1">
      <alignment horizontal="center" vertical="center"/>
      <protection locked="0"/>
    </xf>
    <xf numFmtId="4" fontId="8" fillId="36" borderId="29" xfId="0" applyNumberFormat="1" applyFont="1" applyFill="1" applyBorder="1" applyAlignment="1">
      <alignment horizontal="right" vertical="center" wrapText="1"/>
    </xf>
    <xf numFmtId="4" fontId="3" fillId="36" borderId="29" xfId="0" applyNumberFormat="1" applyFont="1" applyFill="1" applyBorder="1" applyAlignment="1" applyProtection="1">
      <alignment horizontal="right" vertical="center"/>
      <protection locked="0"/>
    </xf>
    <xf numFmtId="166" fontId="3" fillId="36" borderId="29" xfId="1" applyNumberFormat="1" applyFont="1" applyFill="1" applyBorder="1" applyAlignment="1" applyProtection="1">
      <alignment horizontal="right" vertical="center" wrapText="1"/>
      <protection locked="0"/>
    </xf>
    <xf numFmtId="4" fontId="3" fillId="36" borderId="29" xfId="1" applyNumberFormat="1" applyFont="1" applyFill="1" applyBorder="1" applyAlignment="1" applyProtection="1">
      <alignment horizontal="right" vertical="center" wrapText="1"/>
      <protection locked="0"/>
    </xf>
    <xf numFmtId="167" fontId="3" fillId="36" borderId="29" xfId="0" applyNumberFormat="1" applyFont="1" applyFill="1" applyBorder="1" applyAlignment="1" applyProtection="1">
      <alignment horizontal="right" vertical="center"/>
    </xf>
    <xf numFmtId="4" fontId="3" fillId="36" borderId="29" xfId="0" applyNumberFormat="1" applyFont="1" applyFill="1" applyBorder="1" applyAlignment="1" applyProtection="1">
      <alignment horizontal="center" vertical="center"/>
      <protection locked="0"/>
    </xf>
    <xf numFmtId="4" fontId="3" fillId="36" borderId="29" xfId="0" applyNumberFormat="1" applyFont="1" applyFill="1" applyBorder="1" applyAlignment="1" applyProtection="1">
      <alignment horizontal="center" vertical="center"/>
    </xf>
    <xf numFmtId="166" fontId="3" fillId="36" borderId="29" xfId="0" applyNumberFormat="1" applyFont="1" applyFill="1" applyBorder="1" applyAlignment="1" applyProtection="1">
      <alignment horizontal="center" vertical="center"/>
    </xf>
    <xf numFmtId="0" fontId="3" fillId="4" borderId="16" xfId="0" applyFont="1" applyFill="1" applyBorder="1" applyAlignment="1">
      <alignment horizontal="center" vertical="center"/>
    </xf>
    <xf numFmtId="164" fontId="3" fillId="4" borderId="16" xfId="0" applyNumberFormat="1" applyFont="1" applyFill="1" applyBorder="1" applyAlignment="1" applyProtection="1">
      <alignment horizontal="center" vertical="center"/>
      <protection locked="0"/>
    </xf>
    <xf numFmtId="4" fontId="3" fillId="4" borderId="16" xfId="0" applyNumberFormat="1" applyFont="1" applyFill="1" applyBorder="1" applyAlignment="1" applyProtection="1">
      <alignment horizontal="right" vertical="center"/>
      <protection locked="0"/>
    </xf>
    <xf numFmtId="166" fontId="3" fillId="4" borderId="16" xfId="0" applyNumberFormat="1" applyFont="1" applyFill="1" applyBorder="1" applyAlignment="1" applyProtection="1">
      <alignment horizontal="right" vertical="center"/>
      <protection locked="0"/>
    </xf>
    <xf numFmtId="167" fontId="3" fillId="4" borderId="16" xfId="0" applyNumberFormat="1" applyFont="1" applyFill="1" applyBorder="1" applyAlignment="1" applyProtection="1">
      <alignment horizontal="right" vertical="center"/>
    </xf>
    <xf numFmtId="4" fontId="3" fillId="4" borderId="16" xfId="0" applyNumberFormat="1" applyFont="1" applyFill="1" applyBorder="1" applyAlignment="1" applyProtection="1">
      <alignment horizontal="center" vertical="center"/>
      <protection locked="0"/>
    </xf>
    <xf numFmtId="4" fontId="3" fillId="4" borderId="16" xfId="0" applyNumberFormat="1" applyFont="1" applyFill="1" applyBorder="1" applyAlignment="1" applyProtection="1">
      <alignment horizontal="center" vertical="center"/>
    </xf>
    <xf numFmtId="166" fontId="3" fillId="4" borderId="16" xfId="0" applyNumberFormat="1" applyFont="1" applyFill="1" applyBorder="1" applyAlignment="1" applyProtection="1">
      <alignment horizontal="center" vertical="center"/>
    </xf>
    <xf numFmtId="4" fontId="3" fillId="4" borderId="19"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center" vertical="center"/>
    </xf>
    <xf numFmtId="4" fontId="3" fillId="4" borderId="12" xfId="0" applyNumberFormat="1" applyFont="1" applyFill="1" applyBorder="1" applyAlignment="1">
      <alignment horizontal="center" vertical="center"/>
    </xf>
    <xf numFmtId="0" fontId="3" fillId="4" borderId="13" xfId="0" applyFont="1" applyFill="1" applyBorder="1" applyAlignment="1" applyProtection="1">
      <alignment horizontal="center" vertical="center"/>
      <protection locked="0"/>
    </xf>
    <xf numFmtId="0" fontId="3" fillId="4" borderId="13" xfId="0" applyFont="1" applyFill="1" applyBorder="1" applyAlignment="1">
      <alignment horizontal="center" vertical="center"/>
    </xf>
    <xf numFmtId="164" fontId="3" fillId="4" borderId="13" xfId="0" applyNumberFormat="1" applyFont="1" applyFill="1" applyBorder="1" applyAlignment="1" applyProtection="1">
      <alignment horizontal="center" vertical="center"/>
      <protection locked="0"/>
    </xf>
    <xf numFmtId="0" fontId="3" fillId="4" borderId="13" xfId="0" applyFont="1" applyFill="1" applyBorder="1" applyAlignment="1" applyProtection="1">
      <alignment horizontal="left" vertical="center"/>
      <protection locked="0"/>
    </xf>
    <xf numFmtId="4" fontId="3" fillId="4" borderId="13" xfId="0" applyNumberFormat="1" applyFont="1" applyFill="1" applyBorder="1" applyAlignment="1" applyProtection="1">
      <alignment horizontal="right" vertical="center"/>
      <protection locked="0"/>
    </xf>
    <xf numFmtId="166" fontId="3" fillId="4" borderId="13" xfId="0" applyNumberFormat="1" applyFont="1" applyFill="1" applyBorder="1" applyAlignment="1" applyProtection="1">
      <alignment horizontal="right" vertical="center"/>
      <protection locked="0"/>
    </xf>
    <xf numFmtId="167" fontId="3" fillId="4" borderId="13" xfId="0" applyNumberFormat="1" applyFont="1" applyFill="1" applyBorder="1" applyAlignment="1" applyProtection="1">
      <alignment horizontal="right" vertical="center"/>
    </xf>
    <xf numFmtId="4" fontId="3" fillId="4" borderId="13" xfId="0" applyNumberFormat="1" applyFont="1" applyFill="1" applyBorder="1" applyAlignment="1" applyProtection="1">
      <alignment horizontal="center" vertical="center"/>
      <protection locked="0"/>
    </xf>
    <xf numFmtId="4" fontId="3" fillId="4" borderId="13" xfId="0" applyNumberFormat="1" applyFont="1" applyFill="1" applyBorder="1" applyAlignment="1" applyProtection="1">
      <alignment horizontal="center" vertical="center"/>
    </xf>
    <xf numFmtId="166" fontId="3" fillId="4" borderId="13" xfId="0" applyNumberFormat="1" applyFont="1" applyFill="1" applyBorder="1" applyAlignment="1" applyProtection="1">
      <alignment horizontal="center" vertical="center"/>
    </xf>
    <xf numFmtId="4" fontId="3" fillId="4" borderId="15" xfId="0" applyNumberFormat="1" applyFont="1" applyFill="1" applyBorder="1" applyAlignment="1" applyProtection="1">
      <alignment horizontal="center" vertical="center"/>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lignment horizontal="center" vertical="center"/>
    </xf>
    <xf numFmtId="164" fontId="3" fillId="3" borderId="16" xfId="0" applyNumberFormat="1" applyFont="1" applyFill="1" applyBorder="1" applyAlignment="1">
      <alignment horizontal="center" vertical="center"/>
    </xf>
    <xf numFmtId="0" fontId="3" fillId="3" borderId="16" xfId="0" applyFont="1" applyFill="1" applyBorder="1" applyAlignment="1">
      <alignment horizontal="left" vertical="center"/>
    </xf>
    <xf numFmtId="4" fontId="3" fillId="3" borderId="16" xfId="0" applyNumberFormat="1" applyFont="1" applyFill="1" applyBorder="1" applyAlignment="1">
      <alignment horizontal="right" vertical="center"/>
    </xf>
    <xf numFmtId="166" fontId="3" fillId="3" borderId="16" xfId="0" applyNumberFormat="1" applyFont="1" applyFill="1" applyBorder="1" applyAlignment="1">
      <alignment horizontal="right" vertical="center"/>
    </xf>
    <xf numFmtId="167" fontId="3" fillId="3" borderId="16" xfId="0" applyNumberFormat="1" applyFont="1" applyFill="1" applyBorder="1" applyAlignment="1">
      <alignment horizontal="right" vertical="center"/>
    </xf>
    <xf numFmtId="4" fontId="3" fillId="3" borderId="16" xfId="0" applyNumberFormat="1" applyFont="1" applyFill="1" applyBorder="1" applyAlignment="1">
      <alignment horizontal="center" vertical="center"/>
    </xf>
    <xf numFmtId="166" fontId="3" fillId="3" borderId="16" xfId="0" applyNumberFormat="1" applyFont="1" applyFill="1" applyBorder="1" applyAlignment="1">
      <alignment horizontal="center" vertical="center"/>
    </xf>
    <xf numFmtId="4" fontId="3" fillId="3" borderId="19" xfId="0" applyNumberFormat="1" applyFont="1" applyFill="1" applyBorder="1" applyAlignment="1">
      <alignment horizontal="center" vertical="center"/>
    </xf>
    <xf numFmtId="4" fontId="3" fillId="3" borderId="12" xfId="0" applyNumberFormat="1" applyFont="1" applyFill="1" applyBorder="1" applyAlignment="1" applyProtection="1">
      <alignment horizontal="center" vertical="center"/>
    </xf>
    <xf numFmtId="4" fontId="3" fillId="3" borderId="12" xfId="0" applyNumberFormat="1" applyFont="1" applyFill="1" applyBorder="1" applyAlignment="1">
      <alignment horizontal="center" vertical="center"/>
    </xf>
    <xf numFmtId="0" fontId="3" fillId="3" borderId="13" xfId="0" applyFont="1" applyFill="1" applyBorder="1" applyAlignment="1" applyProtection="1">
      <alignment horizontal="center" vertical="center"/>
      <protection locked="0"/>
    </xf>
    <xf numFmtId="0" fontId="3" fillId="3" borderId="13" xfId="0" applyFont="1" applyFill="1" applyBorder="1" applyAlignment="1">
      <alignment horizontal="center" vertical="center"/>
    </xf>
    <xf numFmtId="164" fontId="3" fillId="3" borderId="13" xfId="0" applyNumberFormat="1" applyFont="1" applyFill="1" applyBorder="1" applyAlignment="1">
      <alignment horizontal="center" vertical="center"/>
    </xf>
    <xf numFmtId="0" fontId="3" fillId="3" borderId="13" xfId="0" applyFont="1" applyFill="1" applyBorder="1" applyAlignment="1" applyProtection="1">
      <alignment horizontal="left" vertical="center"/>
      <protection locked="0"/>
    </xf>
    <xf numFmtId="166" fontId="3" fillId="3" borderId="13" xfId="0" applyNumberFormat="1" applyFont="1" applyFill="1" applyBorder="1" applyAlignment="1" applyProtection="1">
      <alignment horizontal="right" vertical="center"/>
      <protection locked="0"/>
    </xf>
    <xf numFmtId="167" fontId="3" fillId="3" borderId="13" xfId="0" applyNumberFormat="1" applyFont="1" applyFill="1" applyBorder="1" applyAlignment="1" applyProtection="1">
      <alignment horizontal="right" vertical="center"/>
    </xf>
    <xf numFmtId="4" fontId="3" fillId="3" borderId="13" xfId="0" applyNumberFormat="1" applyFont="1" applyFill="1" applyBorder="1" applyAlignment="1" applyProtection="1">
      <alignment horizontal="center" vertical="center"/>
    </xf>
    <xf numFmtId="166" fontId="3" fillId="3" borderId="13" xfId="0" applyNumberFormat="1" applyFont="1" applyFill="1" applyBorder="1" applyAlignment="1" applyProtection="1">
      <alignment horizontal="center" vertical="center"/>
    </xf>
    <xf numFmtId="4" fontId="3" fillId="3" borderId="15" xfId="0" applyNumberFormat="1" applyFont="1" applyFill="1" applyBorder="1" applyAlignment="1" applyProtection="1">
      <alignment horizontal="center" vertical="center"/>
    </xf>
    <xf numFmtId="0" fontId="3" fillId="37" borderId="9" xfId="0" applyFont="1" applyFill="1" applyBorder="1" applyAlignment="1" applyProtection="1">
      <alignment horizontal="center" vertical="center"/>
      <protection locked="0"/>
    </xf>
    <xf numFmtId="164" fontId="3" fillId="37" borderId="9" xfId="0" applyNumberFormat="1" applyFont="1" applyFill="1" applyBorder="1" applyAlignment="1">
      <alignment horizontal="center" vertical="center"/>
    </xf>
    <xf numFmtId="0" fontId="3" fillId="37" borderId="9" xfId="0" applyFont="1" applyFill="1" applyBorder="1" applyAlignment="1" applyProtection="1">
      <alignment horizontal="left" vertical="center"/>
      <protection locked="0"/>
    </xf>
    <xf numFmtId="4" fontId="3" fillId="37" borderId="9" xfId="0" applyNumberFormat="1" applyFont="1" applyFill="1" applyBorder="1" applyAlignment="1" applyProtection="1">
      <alignment horizontal="right" vertical="center"/>
      <protection locked="0"/>
    </xf>
    <xf numFmtId="166" fontId="3" fillId="37" borderId="9" xfId="0" applyNumberFormat="1" applyFont="1" applyFill="1" applyBorder="1" applyAlignment="1" applyProtection="1">
      <alignment horizontal="right" vertical="center"/>
      <protection locked="0"/>
    </xf>
    <xf numFmtId="167" fontId="3" fillId="37" borderId="9" xfId="0" applyNumberFormat="1" applyFont="1" applyFill="1" applyBorder="1" applyAlignment="1" applyProtection="1">
      <alignment horizontal="right" vertical="center"/>
    </xf>
    <xf numFmtId="4" fontId="3" fillId="37" borderId="9" xfId="0" applyNumberFormat="1" applyFont="1" applyFill="1" applyBorder="1" applyAlignment="1" applyProtection="1">
      <alignment horizontal="center" vertical="center"/>
      <protection locked="0"/>
    </xf>
    <xf numFmtId="4" fontId="3" fillId="37" borderId="9" xfId="0" applyNumberFormat="1" applyFont="1" applyFill="1" applyBorder="1" applyAlignment="1" applyProtection="1">
      <alignment horizontal="center" vertical="center"/>
    </xf>
    <xf numFmtId="166" fontId="3" fillId="37" borderId="9" xfId="0" applyNumberFormat="1" applyFont="1" applyFill="1" applyBorder="1" applyAlignment="1" applyProtection="1">
      <alignment horizontal="center" vertical="center"/>
    </xf>
    <xf numFmtId="4" fontId="3" fillId="37" borderId="12" xfId="0" applyNumberFormat="1" applyFont="1" applyFill="1" applyBorder="1" applyAlignment="1" applyProtection="1">
      <alignment horizontal="center" vertical="center"/>
    </xf>
    <xf numFmtId="164" fontId="3" fillId="37" borderId="9" xfId="0" applyNumberFormat="1" applyFont="1" applyFill="1" applyBorder="1" applyAlignment="1" applyProtection="1">
      <alignment horizontal="center" vertical="center"/>
      <protection locked="0"/>
    </xf>
    <xf numFmtId="0" fontId="3" fillId="37" borderId="9" xfId="0" applyFont="1" applyFill="1" applyBorder="1" applyAlignment="1" applyProtection="1">
      <alignment horizontal="center" vertical="center" wrapText="1"/>
      <protection locked="0"/>
    </xf>
    <xf numFmtId="0" fontId="3" fillId="37" borderId="9" xfId="0" applyFont="1" applyFill="1" applyBorder="1" applyAlignment="1">
      <alignment horizontal="left" vertical="center"/>
    </xf>
    <xf numFmtId="0" fontId="8" fillId="37" borderId="9" xfId="0" applyFont="1" applyFill="1" applyBorder="1" applyAlignment="1">
      <alignment horizontal="center" vertical="center"/>
    </xf>
    <xf numFmtId="0" fontId="3" fillId="37" borderId="9" xfId="0" applyFont="1" applyFill="1" applyBorder="1" applyAlignment="1" applyProtection="1">
      <alignment horizontal="left" vertical="center" wrapText="1"/>
      <protection locked="0"/>
    </xf>
    <xf numFmtId="0" fontId="3" fillId="37" borderId="9" xfId="2" applyFont="1" applyFill="1" applyBorder="1" applyAlignment="1" applyProtection="1">
      <alignment horizontal="left" vertical="center"/>
      <protection locked="0"/>
    </xf>
    <xf numFmtId="4" fontId="3" fillId="37" borderId="9" xfId="1" applyNumberFormat="1" applyFont="1" applyFill="1" applyBorder="1" applyAlignment="1" applyProtection="1">
      <alignment horizontal="center" vertical="center"/>
      <protection locked="0"/>
    </xf>
    <xf numFmtId="4" fontId="8" fillId="37" borderId="9" xfId="0" applyNumberFormat="1" applyFont="1" applyFill="1" applyBorder="1" applyAlignment="1">
      <alignment horizontal="right" vertical="center" wrapText="1"/>
    </xf>
    <xf numFmtId="166" fontId="3" fillId="37" borderId="9" xfId="1" applyNumberFormat="1" applyFont="1" applyFill="1" applyBorder="1" applyAlignment="1" applyProtection="1">
      <alignment horizontal="right" vertical="center" wrapText="1"/>
      <protection locked="0"/>
    </xf>
    <xf numFmtId="4" fontId="3" fillId="37" borderId="9" xfId="1" applyNumberFormat="1" applyFont="1" applyFill="1" applyBorder="1" applyAlignment="1" applyProtection="1">
      <alignment horizontal="right" vertical="center" wrapText="1"/>
      <protection locked="0"/>
    </xf>
    <xf numFmtId="0" fontId="3" fillId="37" borderId="9" xfId="175" applyFont="1" applyFill="1" applyBorder="1" applyAlignment="1" applyProtection="1">
      <alignment horizontal="left" vertical="center"/>
      <protection locked="0"/>
    </xf>
    <xf numFmtId="0" fontId="3" fillId="37" borderId="9" xfId="1" applyFont="1" applyFill="1" applyBorder="1" applyAlignment="1" applyProtection="1">
      <alignment horizontal="center" vertical="center"/>
      <protection locked="0"/>
    </xf>
    <xf numFmtId="166" fontId="3" fillId="37" borderId="9" xfId="1" applyNumberFormat="1" applyFont="1" applyFill="1" applyBorder="1" applyAlignment="1" applyProtection="1">
      <alignment horizontal="right" vertical="center"/>
      <protection locked="0"/>
    </xf>
    <xf numFmtId="4" fontId="3" fillId="37" borderId="9" xfId="1" applyNumberFormat="1" applyFont="1" applyFill="1" applyBorder="1" applyAlignment="1" applyProtection="1">
      <alignment horizontal="right" vertical="center"/>
      <protection locked="0"/>
    </xf>
    <xf numFmtId="0" fontId="3" fillId="37" borderId="9" xfId="159" applyFont="1" applyFill="1" applyBorder="1" applyAlignment="1">
      <alignment horizontal="left" vertical="center"/>
    </xf>
    <xf numFmtId="0" fontId="8" fillId="37" borderId="9" xfId="0" applyFont="1" applyFill="1" applyBorder="1" applyAlignment="1">
      <alignment horizontal="center" vertical="center" wrapText="1"/>
    </xf>
    <xf numFmtId="166" fontId="3" fillId="37" borderId="9" xfId="0" applyNumberFormat="1" applyFont="1" applyFill="1" applyBorder="1" applyAlignment="1" applyProtection="1">
      <alignment horizontal="right" vertical="center" wrapText="1"/>
      <protection locked="0"/>
    </xf>
    <xf numFmtId="4" fontId="3" fillId="37" borderId="9" xfId="0" applyNumberFormat="1" applyFont="1" applyFill="1" applyBorder="1" applyAlignment="1" applyProtection="1">
      <alignment horizontal="right" vertical="center" wrapText="1"/>
      <protection locked="0"/>
    </xf>
    <xf numFmtId="0" fontId="3" fillId="37" borderId="9" xfId="1" applyFont="1" applyFill="1" applyBorder="1" applyAlignment="1" applyProtection="1">
      <alignment horizontal="center" vertical="center" wrapText="1"/>
      <protection locked="0"/>
    </xf>
    <xf numFmtId="164" fontId="8" fillId="37" borderId="9" xfId="0" applyNumberFormat="1" applyFont="1" applyFill="1" applyBorder="1" applyAlignment="1">
      <alignment horizontal="center" vertical="center"/>
    </xf>
    <xf numFmtId="166" fontId="3" fillId="37" borderId="9" xfId="0" applyNumberFormat="1" applyFont="1" applyFill="1" applyBorder="1" applyAlignment="1">
      <alignment horizontal="right" vertical="center"/>
    </xf>
    <xf numFmtId="4" fontId="3" fillId="37" borderId="9" xfId="0" applyNumberFormat="1" applyFont="1" applyFill="1" applyBorder="1" applyAlignment="1">
      <alignment horizontal="right" vertical="center"/>
    </xf>
    <xf numFmtId="0" fontId="3" fillId="37" borderId="9" xfId="177" applyFont="1" applyFill="1" applyBorder="1" applyAlignment="1">
      <alignment horizontal="left" vertical="center"/>
    </xf>
    <xf numFmtId="0" fontId="3" fillId="37" borderId="9" xfId="177" applyFont="1" applyFill="1" applyBorder="1" applyAlignment="1">
      <alignment horizontal="center" vertical="center"/>
    </xf>
    <xf numFmtId="166" fontId="3" fillId="37" borderId="9" xfId="177" applyNumberFormat="1" applyFont="1" applyFill="1" applyBorder="1" applyAlignment="1">
      <alignment horizontal="right" vertical="center"/>
    </xf>
    <xf numFmtId="4" fontId="3" fillId="37" borderId="9" xfId="177" applyNumberFormat="1" applyFont="1" applyFill="1" applyBorder="1" applyAlignment="1">
      <alignment horizontal="right" vertical="center"/>
    </xf>
    <xf numFmtId="167" fontId="3" fillId="37" borderId="9" xfId="0" applyNumberFormat="1" applyFont="1" applyFill="1" applyBorder="1" applyAlignment="1">
      <alignment horizontal="right" vertical="center"/>
    </xf>
    <xf numFmtId="4" fontId="3" fillId="37" borderId="9" xfId="0" applyNumberFormat="1" applyFont="1" applyFill="1" applyBorder="1" applyAlignment="1">
      <alignment horizontal="center" vertical="center"/>
    </xf>
    <xf numFmtId="166" fontId="3" fillId="37" borderId="9" xfId="0" applyNumberFormat="1" applyFont="1" applyFill="1" applyBorder="1" applyAlignment="1">
      <alignment horizontal="center" vertical="center"/>
    </xf>
    <xf numFmtId="4" fontId="3" fillId="37" borderId="12" xfId="0" applyNumberFormat="1" applyFont="1" applyFill="1" applyBorder="1" applyAlignment="1">
      <alignment horizontal="center" vertical="center"/>
    </xf>
    <xf numFmtId="0" fontId="3" fillId="37" borderId="13" xfId="0" applyFont="1" applyFill="1" applyBorder="1" applyAlignment="1" applyProtection="1">
      <alignment horizontal="center" vertical="center"/>
      <protection locked="0"/>
    </xf>
    <xf numFmtId="0" fontId="3" fillId="37" borderId="13" xfId="0" applyFont="1" applyFill="1" applyBorder="1" applyAlignment="1">
      <alignment horizontal="center" vertical="center"/>
    </xf>
    <xf numFmtId="164" fontId="3" fillId="37" borderId="13" xfId="0" applyNumberFormat="1" applyFont="1" applyFill="1" applyBorder="1" applyAlignment="1" applyProtection="1">
      <alignment horizontal="center" vertical="center"/>
      <protection locked="0"/>
    </xf>
    <xf numFmtId="0" fontId="3" fillId="37" borderId="13" xfId="0" applyFont="1" applyFill="1" applyBorder="1" applyAlignment="1" applyProtection="1">
      <alignment horizontal="center" vertical="center" wrapText="1"/>
      <protection locked="0"/>
    </xf>
    <xf numFmtId="0" fontId="3" fillId="37" borderId="13" xfId="0" applyFont="1" applyFill="1" applyBorder="1" applyAlignment="1" applyProtection="1">
      <alignment horizontal="left" vertical="center"/>
      <protection locked="0"/>
    </xf>
    <xf numFmtId="4" fontId="3" fillId="37" borderId="13" xfId="0" applyNumberFormat="1" applyFont="1" applyFill="1" applyBorder="1" applyAlignment="1" applyProtection="1">
      <alignment horizontal="right" vertical="center"/>
      <protection locked="0"/>
    </xf>
    <xf numFmtId="166" fontId="3" fillId="37" borderId="13" xfId="0" applyNumberFormat="1" applyFont="1" applyFill="1" applyBorder="1" applyAlignment="1" applyProtection="1">
      <alignment horizontal="right" vertical="center"/>
      <protection locked="0"/>
    </xf>
    <xf numFmtId="167" fontId="3" fillId="37" borderId="13" xfId="0" applyNumberFormat="1" applyFont="1" applyFill="1" applyBorder="1" applyAlignment="1" applyProtection="1">
      <alignment horizontal="right" vertical="center"/>
    </xf>
    <xf numFmtId="4" fontId="3" fillId="37" borderId="13" xfId="0" applyNumberFormat="1" applyFont="1" applyFill="1" applyBorder="1" applyAlignment="1" applyProtection="1">
      <alignment horizontal="center" vertical="center"/>
      <protection locked="0"/>
    </xf>
    <xf numFmtId="4" fontId="3" fillId="37" borderId="13" xfId="0" applyNumberFormat="1" applyFont="1" applyFill="1" applyBorder="1" applyAlignment="1" applyProtection="1">
      <alignment horizontal="center" vertical="center"/>
    </xf>
    <xf numFmtId="166" fontId="3" fillId="37" borderId="13" xfId="0" applyNumberFormat="1" applyFont="1" applyFill="1" applyBorder="1" applyAlignment="1" applyProtection="1">
      <alignment horizontal="center" vertical="center"/>
    </xf>
    <xf numFmtId="4" fontId="3" fillId="37" borderId="15" xfId="0" applyNumberFormat="1" applyFont="1" applyFill="1" applyBorder="1" applyAlignment="1" applyProtection="1">
      <alignment horizontal="center" vertical="center"/>
    </xf>
    <xf numFmtId="0" fontId="3" fillId="36" borderId="16" xfId="0" applyFont="1" applyFill="1" applyBorder="1" applyAlignment="1" applyProtection="1">
      <alignment horizontal="center" vertical="center"/>
      <protection locked="0"/>
    </xf>
    <xf numFmtId="0" fontId="3" fillId="36" borderId="16" xfId="0" applyFont="1" applyFill="1" applyBorder="1" applyAlignment="1">
      <alignment horizontal="center" vertical="center"/>
    </xf>
    <xf numFmtId="164" fontId="3" fillId="36" borderId="16" xfId="0" applyNumberFormat="1" applyFont="1" applyFill="1" applyBorder="1" applyAlignment="1" applyProtection="1">
      <alignment horizontal="center" vertical="center"/>
      <protection locked="0"/>
    </xf>
    <xf numFmtId="0" fontId="3" fillId="36" borderId="16" xfId="0" applyFont="1" applyFill="1" applyBorder="1" applyAlignment="1" applyProtection="1">
      <alignment horizontal="left" vertical="center"/>
      <protection locked="0"/>
    </xf>
    <xf numFmtId="4" fontId="3" fillId="36" borderId="16" xfId="0" applyNumberFormat="1" applyFont="1" applyFill="1" applyBorder="1" applyAlignment="1" applyProtection="1">
      <alignment horizontal="right" vertical="center"/>
      <protection locked="0"/>
    </xf>
    <xf numFmtId="166" fontId="3" fillId="36" borderId="16" xfId="0" applyNumberFormat="1" applyFont="1" applyFill="1" applyBorder="1" applyAlignment="1" applyProtection="1">
      <alignment horizontal="right" vertical="center"/>
      <protection locked="0"/>
    </xf>
    <xf numFmtId="167" fontId="3" fillId="36" borderId="16" xfId="0" applyNumberFormat="1" applyFont="1" applyFill="1" applyBorder="1" applyAlignment="1" applyProtection="1">
      <alignment horizontal="right" vertical="center"/>
    </xf>
    <xf numFmtId="4" fontId="3" fillId="36" borderId="16" xfId="0" applyNumberFormat="1" applyFont="1" applyFill="1" applyBorder="1" applyAlignment="1" applyProtection="1">
      <alignment horizontal="center" vertical="center"/>
      <protection locked="0"/>
    </xf>
    <xf numFmtId="4" fontId="3" fillId="36" borderId="16" xfId="0" applyNumberFormat="1" applyFont="1" applyFill="1" applyBorder="1" applyAlignment="1" applyProtection="1">
      <alignment horizontal="center" vertical="center"/>
    </xf>
    <xf numFmtId="166" fontId="3" fillId="36" borderId="16" xfId="0" applyNumberFormat="1" applyFont="1" applyFill="1" applyBorder="1" applyAlignment="1" applyProtection="1">
      <alignment horizontal="center" vertical="center"/>
    </xf>
    <xf numFmtId="4" fontId="3" fillId="36" borderId="19" xfId="0" applyNumberFormat="1" applyFont="1" applyFill="1" applyBorder="1" applyAlignment="1" applyProtection="1">
      <alignment horizontal="center" vertical="center"/>
    </xf>
    <xf numFmtId="4" fontId="3" fillId="36" borderId="12" xfId="0" applyNumberFormat="1" applyFont="1" applyFill="1" applyBorder="1" applyAlignment="1" applyProtection="1">
      <alignment horizontal="center" vertical="center"/>
    </xf>
    <xf numFmtId="4" fontId="3" fillId="36" borderId="12" xfId="0" applyNumberFormat="1" applyFont="1" applyFill="1" applyBorder="1" applyAlignment="1">
      <alignment horizontal="center" vertical="center"/>
    </xf>
    <xf numFmtId="4" fontId="3" fillId="36" borderId="30" xfId="0" applyNumberFormat="1" applyFont="1" applyFill="1" applyBorder="1" applyAlignment="1" applyProtection="1">
      <alignment horizontal="center" vertical="center"/>
    </xf>
    <xf numFmtId="0" fontId="3" fillId="2"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46" fillId="37" borderId="32" xfId="0" applyFont="1" applyFill="1" applyBorder="1" applyAlignment="1" applyProtection="1">
      <alignment horizontal="center" vertical="center" textRotation="90" wrapText="1"/>
      <protection locked="0"/>
    </xf>
    <xf numFmtId="0" fontId="46" fillId="37" borderId="31" xfId="0" applyFont="1" applyFill="1" applyBorder="1" applyAlignment="1" applyProtection="1">
      <alignment horizontal="center" vertical="center" textRotation="90" wrapText="1"/>
      <protection locked="0"/>
    </xf>
    <xf numFmtId="0" fontId="45" fillId="0" borderId="0" xfId="0" applyFont="1" applyAlignment="1">
      <alignment horizontal="center" wrapText="1"/>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46" fillId="36" borderId="33" xfId="0" applyFont="1" applyFill="1" applyBorder="1" applyAlignment="1" applyProtection="1">
      <alignment horizontal="center" vertical="center" textRotation="90" wrapText="1"/>
      <protection locked="0"/>
    </xf>
    <xf numFmtId="0" fontId="46" fillId="36" borderId="32" xfId="0" applyFont="1" applyFill="1" applyBorder="1" applyAlignment="1" applyProtection="1">
      <alignment horizontal="center" vertical="center" textRotation="90" wrapText="1"/>
      <protection locked="0"/>
    </xf>
    <xf numFmtId="0" fontId="46" fillId="4" borderId="33" xfId="0" applyFont="1" applyFill="1" applyBorder="1" applyAlignment="1" applyProtection="1">
      <alignment horizontal="center" vertical="center" textRotation="90" wrapText="1"/>
      <protection locked="0"/>
    </xf>
    <xf numFmtId="0" fontId="46" fillId="4" borderId="32" xfId="0" applyFont="1" applyFill="1" applyBorder="1" applyAlignment="1" applyProtection="1">
      <alignment horizontal="center" vertical="center" textRotation="90" wrapText="1"/>
      <protection locked="0"/>
    </xf>
    <xf numFmtId="0" fontId="46" fillId="4" borderId="31" xfId="0" applyFont="1" applyFill="1" applyBorder="1" applyAlignment="1" applyProtection="1">
      <alignment horizontal="center" vertical="center" textRotation="90" wrapText="1"/>
      <protection locked="0"/>
    </xf>
    <xf numFmtId="0" fontId="46" fillId="3" borderId="33" xfId="0" applyFont="1" applyFill="1" applyBorder="1" applyAlignment="1" applyProtection="1">
      <alignment horizontal="center" vertical="center" textRotation="90" wrapText="1"/>
      <protection locked="0"/>
    </xf>
    <xf numFmtId="0" fontId="46" fillId="3" borderId="32" xfId="0" applyFont="1" applyFill="1" applyBorder="1" applyAlignment="1" applyProtection="1">
      <alignment horizontal="center" vertical="center" textRotation="90" wrapText="1"/>
      <protection locked="0"/>
    </xf>
    <xf numFmtId="0" fontId="46" fillId="3" borderId="31" xfId="0" applyFont="1" applyFill="1" applyBorder="1" applyAlignment="1" applyProtection="1">
      <alignment horizontal="center" vertical="center" textRotation="90" wrapText="1"/>
      <protection locked="0"/>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6"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164" fontId="0" fillId="0" borderId="0" xfId="0" applyNumberFormat="1" applyAlignment="1">
      <alignment horizontal="center"/>
    </xf>
    <xf numFmtId="0" fontId="3" fillId="0" borderId="0" xfId="0" applyFont="1"/>
    <xf numFmtId="0" fontId="3" fillId="38" borderId="0" xfId="0" applyFont="1" applyFill="1" applyBorder="1"/>
    <xf numFmtId="0" fontId="3" fillId="38" borderId="0" xfId="0" applyFont="1" applyFill="1" applyBorder="1" applyAlignment="1">
      <alignment horizontal="center"/>
    </xf>
  </cellXfs>
  <cellStyles count="178">
    <cellStyle name="20% - Accent1" xfId="20" builtinId="30" customBuiltin="1"/>
    <cellStyle name="20% - Accent1 2" xfId="84" xr:uid="{00000000-0005-0000-0000-000001000000}"/>
    <cellStyle name="20% - Accent1 3" xfId="85" xr:uid="{00000000-0005-0000-0000-000002000000}"/>
    <cellStyle name="20% - Accent1 4" xfId="60" xr:uid="{00000000-0005-0000-0000-000031000000}"/>
    <cellStyle name="20% - Accent2" xfId="24" builtinId="34" customBuiltin="1"/>
    <cellStyle name="20% - Accent2 2" xfId="86" xr:uid="{00000000-0005-0000-0000-000004000000}"/>
    <cellStyle name="20% - Accent2 3" xfId="87" xr:uid="{00000000-0005-0000-0000-000005000000}"/>
    <cellStyle name="20% - Accent2 4" xfId="64" xr:uid="{00000000-0005-0000-0000-000034000000}"/>
    <cellStyle name="20% - Accent3" xfId="28" builtinId="38" customBuiltin="1"/>
    <cellStyle name="20% - Accent3 2" xfId="88" xr:uid="{00000000-0005-0000-0000-000007000000}"/>
    <cellStyle name="20% - Accent3 3" xfId="89" xr:uid="{00000000-0005-0000-0000-000008000000}"/>
    <cellStyle name="20% - Accent3 4" xfId="68" xr:uid="{00000000-0005-0000-0000-000037000000}"/>
    <cellStyle name="20% - Accent4" xfId="32" builtinId="42" customBuiltin="1"/>
    <cellStyle name="20% - Accent4 2" xfId="90" xr:uid="{00000000-0005-0000-0000-00000A000000}"/>
    <cellStyle name="20% - Accent4 3" xfId="91" xr:uid="{00000000-0005-0000-0000-00000B000000}"/>
    <cellStyle name="20% - Accent4 4" xfId="72" xr:uid="{00000000-0005-0000-0000-00003A000000}"/>
    <cellStyle name="20% - Accent5" xfId="36" builtinId="46" customBuiltin="1"/>
    <cellStyle name="20% - Accent5 2" xfId="92" xr:uid="{00000000-0005-0000-0000-00000D000000}"/>
    <cellStyle name="20% - Accent5 3" xfId="93" xr:uid="{00000000-0005-0000-0000-00000E000000}"/>
    <cellStyle name="20% - Accent5 4" xfId="76" xr:uid="{00000000-0005-0000-0000-00003D000000}"/>
    <cellStyle name="20% - Accent6" xfId="40" builtinId="50" customBuiltin="1"/>
    <cellStyle name="20% - Accent6 2" xfId="94" xr:uid="{00000000-0005-0000-0000-000010000000}"/>
    <cellStyle name="20% - Accent6 3" xfId="95" xr:uid="{00000000-0005-0000-0000-000011000000}"/>
    <cellStyle name="20% - Accent6 4" xfId="80" xr:uid="{00000000-0005-0000-0000-000040000000}"/>
    <cellStyle name="40% - Accent1" xfId="21" builtinId="31" customBuiltin="1"/>
    <cellStyle name="40% - Accent1 2" xfId="96" xr:uid="{00000000-0005-0000-0000-000013000000}"/>
    <cellStyle name="40% - Accent1 3" xfId="97" xr:uid="{00000000-0005-0000-0000-000014000000}"/>
    <cellStyle name="40% - Accent1 4" xfId="61" xr:uid="{00000000-0005-0000-0000-000043000000}"/>
    <cellStyle name="40% - Accent2" xfId="25" builtinId="35" customBuiltin="1"/>
    <cellStyle name="40% - Accent2 2" xfId="98" xr:uid="{00000000-0005-0000-0000-000016000000}"/>
    <cellStyle name="40% - Accent2 3" xfId="99" xr:uid="{00000000-0005-0000-0000-000017000000}"/>
    <cellStyle name="40% - Accent2 4" xfId="65" xr:uid="{00000000-0005-0000-0000-000046000000}"/>
    <cellStyle name="40% - Accent3" xfId="29" builtinId="39" customBuiltin="1"/>
    <cellStyle name="40% - Accent3 2" xfId="100" xr:uid="{00000000-0005-0000-0000-000019000000}"/>
    <cellStyle name="40% - Accent3 3" xfId="101" xr:uid="{00000000-0005-0000-0000-00001A000000}"/>
    <cellStyle name="40% - Accent3 4" xfId="69" xr:uid="{00000000-0005-0000-0000-000049000000}"/>
    <cellStyle name="40% - Accent4" xfId="33" builtinId="43" customBuiltin="1"/>
    <cellStyle name="40% - Accent4 2" xfId="102" xr:uid="{00000000-0005-0000-0000-00001C000000}"/>
    <cellStyle name="40% - Accent4 3" xfId="103" xr:uid="{00000000-0005-0000-0000-00001D000000}"/>
    <cellStyle name="40% - Accent4 4" xfId="73" xr:uid="{00000000-0005-0000-0000-00004C000000}"/>
    <cellStyle name="40% - Accent5" xfId="37" builtinId="47" customBuiltin="1"/>
    <cellStyle name="40% - Accent5 2" xfId="104" xr:uid="{00000000-0005-0000-0000-00001F000000}"/>
    <cellStyle name="40% - Accent5 3" xfId="105" xr:uid="{00000000-0005-0000-0000-000020000000}"/>
    <cellStyle name="40% - Accent5 4" xfId="77" xr:uid="{00000000-0005-0000-0000-00004F000000}"/>
    <cellStyle name="40% - Accent6" xfId="41" builtinId="51" customBuiltin="1"/>
    <cellStyle name="40% - Accent6 2" xfId="106" xr:uid="{00000000-0005-0000-0000-000022000000}"/>
    <cellStyle name="40% - Accent6 3" xfId="107" xr:uid="{00000000-0005-0000-0000-000023000000}"/>
    <cellStyle name="40% - Accent6 4" xfId="81" xr:uid="{00000000-0005-0000-0000-000052000000}"/>
    <cellStyle name="60% - Accent1" xfId="22" builtinId="32" customBuiltin="1"/>
    <cellStyle name="60% - Accent1 2" xfId="108" xr:uid="{00000000-0005-0000-0000-000025000000}"/>
    <cellStyle name="60% - Accent1 3" xfId="109" xr:uid="{00000000-0005-0000-0000-000026000000}"/>
    <cellStyle name="60% - Accent1 4" xfId="62" xr:uid="{00000000-0005-0000-0000-000055000000}"/>
    <cellStyle name="60% - Accent2" xfId="26" builtinId="36" customBuiltin="1"/>
    <cellStyle name="60% - Accent2 2" xfId="110" xr:uid="{00000000-0005-0000-0000-000028000000}"/>
    <cellStyle name="60% - Accent2 3" xfId="111" xr:uid="{00000000-0005-0000-0000-000029000000}"/>
    <cellStyle name="60% - Accent2 4" xfId="66" xr:uid="{00000000-0005-0000-0000-000058000000}"/>
    <cellStyle name="60% - Accent3" xfId="30" builtinId="40" customBuiltin="1"/>
    <cellStyle name="60% - Accent3 2" xfId="112" xr:uid="{00000000-0005-0000-0000-00002B000000}"/>
    <cellStyle name="60% - Accent3 3" xfId="113" xr:uid="{00000000-0005-0000-0000-00002C000000}"/>
    <cellStyle name="60% - Accent3 4" xfId="70" xr:uid="{00000000-0005-0000-0000-00005B000000}"/>
    <cellStyle name="60% - Accent4" xfId="34" builtinId="44" customBuiltin="1"/>
    <cellStyle name="60% - Accent4 2" xfId="114" xr:uid="{00000000-0005-0000-0000-00002E000000}"/>
    <cellStyle name="60% - Accent4 3" xfId="115" xr:uid="{00000000-0005-0000-0000-00002F000000}"/>
    <cellStyle name="60% - Accent4 4" xfId="74" xr:uid="{00000000-0005-0000-0000-00005E000000}"/>
    <cellStyle name="60% - Accent5" xfId="38" builtinId="48" customBuiltin="1"/>
    <cellStyle name="60% - Accent5 2" xfId="116" xr:uid="{00000000-0005-0000-0000-000031000000}"/>
    <cellStyle name="60% - Accent5 3" xfId="117" xr:uid="{00000000-0005-0000-0000-000032000000}"/>
    <cellStyle name="60% - Accent5 4" xfId="78" xr:uid="{00000000-0005-0000-0000-000061000000}"/>
    <cellStyle name="60% - Accent6" xfId="42" builtinId="52" customBuiltin="1"/>
    <cellStyle name="60% - Accent6 2" xfId="118" xr:uid="{00000000-0005-0000-0000-000034000000}"/>
    <cellStyle name="60% - Accent6 3" xfId="119" xr:uid="{00000000-0005-0000-0000-000035000000}"/>
    <cellStyle name="60% - Accent6 4" xfId="82" xr:uid="{00000000-0005-0000-0000-000064000000}"/>
    <cellStyle name="Accent1" xfId="19" builtinId="29" customBuiltin="1"/>
    <cellStyle name="Accent1 2" xfId="120" xr:uid="{00000000-0005-0000-0000-000037000000}"/>
    <cellStyle name="Accent1 3" xfId="121" xr:uid="{00000000-0005-0000-0000-000038000000}"/>
    <cellStyle name="Accent1 4" xfId="59" xr:uid="{00000000-0005-0000-0000-000067000000}"/>
    <cellStyle name="Accent2" xfId="23" builtinId="33" customBuiltin="1"/>
    <cellStyle name="Accent2 2" xfId="122" xr:uid="{00000000-0005-0000-0000-00003A000000}"/>
    <cellStyle name="Accent2 3" xfId="123" xr:uid="{00000000-0005-0000-0000-00003B000000}"/>
    <cellStyle name="Accent2 4" xfId="63" xr:uid="{00000000-0005-0000-0000-00006A000000}"/>
    <cellStyle name="Accent3" xfId="27" builtinId="37" customBuiltin="1"/>
    <cellStyle name="Accent3 2" xfId="124" xr:uid="{00000000-0005-0000-0000-00003D000000}"/>
    <cellStyle name="Accent3 3" xfId="125" xr:uid="{00000000-0005-0000-0000-00003E000000}"/>
    <cellStyle name="Accent3 4" xfId="67" xr:uid="{00000000-0005-0000-0000-00006D000000}"/>
    <cellStyle name="Accent4" xfId="31" builtinId="41" customBuiltin="1"/>
    <cellStyle name="Accent4 2" xfId="126" xr:uid="{00000000-0005-0000-0000-000040000000}"/>
    <cellStyle name="Accent4 3" xfId="127" xr:uid="{00000000-0005-0000-0000-000041000000}"/>
    <cellStyle name="Accent4 4" xfId="71" xr:uid="{00000000-0005-0000-0000-000070000000}"/>
    <cellStyle name="Accent5" xfId="35" builtinId="45" customBuiltin="1"/>
    <cellStyle name="Accent5 2" xfId="128" xr:uid="{00000000-0005-0000-0000-000043000000}"/>
    <cellStyle name="Accent5 3" xfId="129" xr:uid="{00000000-0005-0000-0000-000044000000}"/>
    <cellStyle name="Accent5 4" xfId="75" xr:uid="{00000000-0005-0000-0000-000073000000}"/>
    <cellStyle name="Accent6" xfId="39" builtinId="49" customBuiltin="1"/>
    <cellStyle name="Accent6 2" xfId="130" xr:uid="{00000000-0005-0000-0000-000046000000}"/>
    <cellStyle name="Accent6 3" xfId="131" xr:uid="{00000000-0005-0000-0000-000047000000}"/>
    <cellStyle name="Accent6 4" xfId="79" xr:uid="{00000000-0005-0000-0000-000076000000}"/>
    <cellStyle name="Bad" xfId="9" builtinId="27" customBuiltin="1"/>
    <cellStyle name="Bad 2" xfId="132" xr:uid="{00000000-0005-0000-0000-000049000000}"/>
    <cellStyle name="Bad 3" xfId="133" xr:uid="{00000000-0005-0000-0000-00004A000000}"/>
    <cellStyle name="Bad 4" xfId="49" xr:uid="{00000000-0005-0000-0000-000079000000}"/>
    <cellStyle name="Calculation" xfId="13" builtinId="22" customBuiltin="1"/>
    <cellStyle name="Calculation 2" xfId="134" xr:uid="{00000000-0005-0000-0000-00004C000000}"/>
    <cellStyle name="Calculation 3" xfId="135" xr:uid="{00000000-0005-0000-0000-00004D000000}"/>
    <cellStyle name="Calculation 4" xfId="53" xr:uid="{00000000-0005-0000-0000-00007C000000}"/>
    <cellStyle name="Check Cell" xfId="15" builtinId="23" customBuiltin="1"/>
    <cellStyle name="Check Cell 2" xfId="136" xr:uid="{00000000-0005-0000-0000-00004F000000}"/>
    <cellStyle name="Check Cell 3" xfId="137" xr:uid="{00000000-0005-0000-0000-000050000000}"/>
    <cellStyle name="Check Cell 4" xfId="55" xr:uid="{00000000-0005-0000-0000-00007F000000}"/>
    <cellStyle name="Comma 2" xfId="176" xr:uid="{00000000-0005-0000-0000-0000B6000000}"/>
    <cellStyle name="Explanatory Text" xfId="17" builtinId="53" customBuiltin="1"/>
    <cellStyle name="Explanatory Text 2" xfId="138" xr:uid="{00000000-0005-0000-0000-000052000000}"/>
    <cellStyle name="Explanatory Text 3" xfId="139" xr:uid="{00000000-0005-0000-0000-000053000000}"/>
    <cellStyle name="Explanatory Text 4" xfId="57" xr:uid="{00000000-0005-0000-0000-000082000000}"/>
    <cellStyle name="Good" xfId="8" builtinId="26" customBuiltin="1"/>
    <cellStyle name="Good 2" xfId="140" xr:uid="{00000000-0005-0000-0000-000055000000}"/>
    <cellStyle name="Good 3" xfId="141" xr:uid="{00000000-0005-0000-0000-000056000000}"/>
    <cellStyle name="Good 4" xfId="48" xr:uid="{00000000-0005-0000-0000-000085000000}"/>
    <cellStyle name="Heading 1" xfId="4" builtinId="16" customBuiltin="1"/>
    <cellStyle name="Heading 1 2" xfId="142" xr:uid="{00000000-0005-0000-0000-000058000000}"/>
    <cellStyle name="Heading 1 3" xfId="143" xr:uid="{00000000-0005-0000-0000-000059000000}"/>
    <cellStyle name="Heading 1 4" xfId="44" xr:uid="{00000000-0005-0000-0000-000088000000}"/>
    <cellStyle name="Heading 2" xfId="5" builtinId="17" customBuiltin="1"/>
    <cellStyle name="Heading 2 2" xfId="144" xr:uid="{00000000-0005-0000-0000-00005B000000}"/>
    <cellStyle name="Heading 2 3" xfId="145" xr:uid="{00000000-0005-0000-0000-00005C000000}"/>
    <cellStyle name="Heading 2 4" xfId="45" xr:uid="{00000000-0005-0000-0000-00008B000000}"/>
    <cellStyle name="Heading 3" xfId="6" builtinId="18" customBuiltin="1"/>
    <cellStyle name="Heading 3 2" xfId="146" xr:uid="{00000000-0005-0000-0000-00005E000000}"/>
    <cellStyle name="Heading 3 3" xfId="147" xr:uid="{00000000-0005-0000-0000-00005F000000}"/>
    <cellStyle name="Heading 3 4" xfId="46" xr:uid="{00000000-0005-0000-0000-00008E000000}"/>
    <cellStyle name="Heading 4" xfId="7" builtinId="19" customBuiltin="1"/>
    <cellStyle name="Heading 4 2" xfId="148" xr:uid="{00000000-0005-0000-0000-000061000000}"/>
    <cellStyle name="Heading 4 3" xfId="149" xr:uid="{00000000-0005-0000-0000-000062000000}"/>
    <cellStyle name="Heading 4 4" xfId="47" xr:uid="{00000000-0005-0000-0000-000091000000}"/>
    <cellStyle name="Input" xfId="11" builtinId="20" customBuiltin="1"/>
    <cellStyle name="Input 2" xfId="150" xr:uid="{00000000-0005-0000-0000-000064000000}"/>
    <cellStyle name="Input 3" xfId="151" xr:uid="{00000000-0005-0000-0000-000065000000}"/>
    <cellStyle name="Input 4" xfId="51" xr:uid="{00000000-0005-0000-0000-000094000000}"/>
    <cellStyle name="Linked Cell" xfId="14" builtinId="24" customBuiltin="1"/>
    <cellStyle name="Linked Cell 2" xfId="152" xr:uid="{00000000-0005-0000-0000-000067000000}"/>
    <cellStyle name="Linked Cell 3" xfId="153" xr:uid="{00000000-0005-0000-0000-000068000000}"/>
    <cellStyle name="Linked Cell 4" xfId="54" xr:uid="{00000000-0005-0000-0000-000097000000}"/>
    <cellStyle name="Neutral" xfId="10" builtinId="28" customBuiltin="1"/>
    <cellStyle name="Neutral 2" xfId="154" xr:uid="{00000000-0005-0000-0000-00006A000000}"/>
    <cellStyle name="Neutral 3" xfId="155" xr:uid="{00000000-0005-0000-0000-00006B000000}"/>
    <cellStyle name="Neutral 4" xfId="50" xr:uid="{00000000-0005-0000-0000-00009A000000}"/>
    <cellStyle name="Normal" xfId="0" builtinId="0"/>
    <cellStyle name="Normal 2" xfId="83" xr:uid="{00000000-0005-0000-0000-00006D000000}"/>
    <cellStyle name="Normal 2 2" xfId="156" xr:uid="{00000000-0005-0000-0000-00006E000000}"/>
    <cellStyle name="Normal 2 3" xfId="175" xr:uid="{00000000-0005-0000-0000-000025000000}"/>
    <cellStyle name="Normal 3" xfId="173" xr:uid="{00000000-0005-0000-0000-000026000000}"/>
    <cellStyle name="Normal 3 2" xfId="157" xr:uid="{00000000-0005-0000-0000-00006F000000}"/>
    <cellStyle name="Normal 6" xfId="158" xr:uid="{00000000-0005-0000-0000-000070000000}"/>
    <cellStyle name="Normal_Sheet1" xfId="159" xr:uid="{00000000-0005-0000-0000-000071000000}"/>
    <cellStyle name="Normal_Skaiciavimai 4" xfId="160" xr:uid="{00000000-0005-0000-0000-000072000000}"/>
    <cellStyle name="Note 2" xfId="161" xr:uid="{00000000-0005-0000-0000-000073000000}"/>
    <cellStyle name="Note 2 2" xfId="174" xr:uid="{00000000-0005-0000-0000-000027000000}"/>
    <cellStyle name="Note 3" xfId="162" xr:uid="{00000000-0005-0000-0000-000074000000}"/>
    <cellStyle name="Output" xfId="12" builtinId="21" customBuiltin="1"/>
    <cellStyle name="Output 2" xfId="163" xr:uid="{00000000-0005-0000-0000-000076000000}"/>
    <cellStyle name="Output 3" xfId="164" xr:uid="{00000000-0005-0000-0000-000077000000}"/>
    <cellStyle name="Output 4" xfId="52" xr:uid="{00000000-0005-0000-0000-0000A5000000}"/>
    <cellStyle name="Paprastas 2" xfId="2" xr:uid="{00000000-0005-0000-0000-000001000000}"/>
    <cellStyle name="Paprastas 3" xfId="1" xr:uid="{00000000-0005-0000-0000-000002000000}"/>
    <cellStyle name="Paprastas 3 2" xfId="177" xr:uid="{00000000-0005-0000-0000-000001000000}"/>
    <cellStyle name="Percent 2" xfId="166" xr:uid="{00000000-0005-0000-0000-000078000000}"/>
    <cellStyle name="Percent 3" xfId="165" xr:uid="{00000000-0005-0000-0000-000079000000}"/>
    <cellStyle name="Title" xfId="3" builtinId="15" customBuiltin="1"/>
    <cellStyle name="Title 2" xfId="167" xr:uid="{00000000-0005-0000-0000-00007B000000}"/>
    <cellStyle name="Title 3" xfId="168" xr:uid="{00000000-0005-0000-0000-00007C000000}"/>
    <cellStyle name="Title 4" xfId="43" xr:uid="{00000000-0005-0000-0000-0000AA000000}"/>
    <cellStyle name="Total" xfId="18" builtinId="25" customBuiltin="1"/>
    <cellStyle name="Total 2" xfId="169" xr:uid="{00000000-0005-0000-0000-00007E000000}"/>
    <cellStyle name="Total 3" xfId="170" xr:uid="{00000000-0005-0000-0000-00007F000000}"/>
    <cellStyle name="Total 4" xfId="58" xr:uid="{00000000-0005-0000-0000-0000AD000000}"/>
    <cellStyle name="Warning Text" xfId="16" builtinId="11" customBuiltin="1"/>
    <cellStyle name="Warning Text 2" xfId="171" xr:uid="{00000000-0005-0000-0000-000081000000}"/>
    <cellStyle name="Warning Text 3" xfId="172" xr:uid="{00000000-0005-0000-0000-000082000000}"/>
    <cellStyle name="Warning Text 4" xfId="56" xr:uid="{00000000-0005-0000-0000-0000B0000000}"/>
  </cellStyles>
  <dxfs count="0"/>
  <tableStyles count="0" defaultTableStyle="TableStyleMedium2" defaultPivotStyle="PivotStyleLight16"/>
  <colors>
    <mruColors>
      <color rgb="FFFF6600"/>
      <color rgb="FFF8CBAC"/>
      <color rgb="FFFFFF99"/>
      <color rgb="FFFFC000"/>
      <color rgb="FFFFFF66"/>
      <color rgb="FFC85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Z910"/>
  <sheetViews>
    <sheetView tabSelected="1" workbookViewId="0">
      <selection activeCell="Q932" sqref="Q932"/>
    </sheetView>
  </sheetViews>
  <sheetFormatPr defaultRowHeight="12.75" x14ac:dyDescent="0.2"/>
  <cols>
    <col min="1" max="1" width="10.42578125" style="78" customWidth="1"/>
    <col min="2" max="2" width="5.85546875" style="78" customWidth="1"/>
    <col min="3" max="3" width="13.28515625" style="78" customWidth="1"/>
    <col min="4" max="4" width="10.7109375" style="78" customWidth="1"/>
    <col min="5" max="5" width="8.7109375" style="79" customWidth="1"/>
    <col min="6" max="6" width="18.85546875" customWidth="1"/>
    <col min="7" max="7" width="13.5703125" customWidth="1"/>
    <col min="8" max="9" width="9.28515625" style="17" bestFit="1" customWidth="1"/>
    <col min="10" max="11" width="9.28515625" bestFit="1" customWidth="1"/>
    <col min="12" max="12" width="9.42578125" bestFit="1" customWidth="1"/>
    <col min="13" max="13" width="11" customWidth="1"/>
    <col min="14" max="14" width="10.140625" customWidth="1"/>
    <col min="15" max="16" width="9.28515625" bestFit="1" customWidth="1"/>
    <col min="17" max="17" width="12.28515625" customWidth="1"/>
    <col min="18" max="18" width="9.28515625" bestFit="1" customWidth="1"/>
    <col min="19" max="19" width="12.7109375" customWidth="1"/>
    <col min="20" max="20" width="11.85546875" style="17" customWidth="1"/>
    <col min="21" max="21" width="14.42578125" style="17" customWidth="1"/>
    <col min="22" max="22" width="11.42578125" style="17" customWidth="1"/>
    <col min="23" max="23" width="13.140625" style="17" customWidth="1"/>
    <col min="26" max="26" width="11.140625" customWidth="1"/>
  </cols>
  <sheetData>
    <row r="2" spans="1:26" ht="20.25" x14ac:dyDescent="0.3">
      <c r="A2" s="268" t="s">
        <v>37</v>
      </c>
      <c r="B2" s="268"/>
      <c r="C2" s="268"/>
      <c r="D2" s="268"/>
      <c r="E2" s="268"/>
      <c r="F2" s="268"/>
      <c r="G2" s="268"/>
      <c r="H2" s="268"/>
      <c r="I2" s="268"/>
      <c r="J2" s="268"/>
      <c r="K2" s="268"/>
      <c r="L2" s="268"/>
      <c r="M2" s="268"/>
      <c r="N2" s="268"/>
      <c r="O2" s="268"/>
      <c r="P2" s="268"/>
      <c r="Q2" s="268"/>
      <c r="R2" s="268"/>
      <c r="S2" s="268"/>
      <c r="T2" s="268"/>
      <c r="U2" s="268"/>
      <c r="V2" s="268"/>
      <c r="W2" s="268"/>
    </row>
    <row r="3" spans="1:26" ht="13.5" customHeight="1" thickBot="1" x14ac:dyDescent="0.25">
      <c r="A3" s="77"/>
      <c r="B3" s="77"/>
      <c r="C3" s="75"/>
      <c r="D3" s="75"/>
      <c r="E3" s="76"/>
      <c r="F3" s="1"/>
      <c r="G3" s="1"/>
      <c r="H3" s="19"/>
      <c r="I3" s="19"/>
      <c r="J3" s="1"/>
      <c r="K3" s="1"/>
      <c r="L3" s="1"/>
      <c r="M3" s="1"/>
      <c r="N3" s="1"/>
      <c r="O3" s="1"/>
      <c r="P3" s="1"/>
      <c r="Q3" s="1"/>
      <c r="R3" s="1"/>
      <c r="S3" s="1"/>
      <c r="T3" s="19"/>
      <c r="U3" s="19"/>
      <c r="V3" s="19"/>
      <c r="W3" s="19"/>
    </row>
    <row r="4" spans="1:26" s="2" customFormat="1" ht="12.75" customHeight="1" x14ac:dyDescent="0.2">
      <c r="A4" s="269" t="s">
        <v>36</v>
      </c>
      <c r="B4" s="271" t="s">
        <v>28</v>
      </c>
      <c r="C4" s="285" t="s">
        <v>26</v>
      </c>
      <c r="D4" s="281" t="s">
        <v>32</v>
      </c>
      <c r="E4" s="281" t="s">
        <v>27</v>
      </c>
      <c r="F4" s="283" t="s">
        <v>0</v>
      </c>
      <c r="G4" s="283" t="s">
        <v>34</v>
      </c>
      <c r="H4" s="283" t="s">
        <v>1</v>
      </c>
      <c r="I4" s="283" t="s">
        <v>2</v>
      </c>
      <c r="J4" s="288" t="s">
        <v>35</v>
      </c>
      <c r="K4" s="289"/>
      <c r="L4" s="289"/>
      <c r="M4" s="289"/>
      <c r="N4" s="289"/>
      <c r="O4" s="290"/>
      <c r="P4" s="283" t="s">
        <v>3</v>
      </c>
      <c r="Q4" s="283" t="s">
        <v>4</v>
      </c>
      <c r="R4" s="283" t="s">
        <v>5</v>
      </c>
      <c r="S4" s="283" t="s">
        <v>6</v>
      </c>
      <c r="T4" s="283" t="s">
        <v>7</v>
      </c>
      <c r="U4" s="293" t="s">
        <v>8</v>
      </c>
      <c r="V4" s="283" t="s">
        <v>9</v>
      </c>
      <c r="W4" s="291" t="s">
        <v>10</v>
      </c>
    </row>
    <row r="5" spans="1:26" s="2" customFormat="1" ht="45" x14ac:dyDescent="0.2">
      <c r="A5" s="270"/>
      <c r="B5" s="272"/>
      <c r="C5" s="286"/>
      <c r="D5" s="282"/>
      <c r="E5" s="282"/>
      <c r="F5" s="284"/>
      <c r="G5" s="284"/>
      <c r="H5" s="287"/>
      <c r="I5" s="287"/>
      <c r="J5" s="3" t="s">
        <v>11</v>
      </c>
      <c r="K5" s="3" t="s">
        <v>12</v>
      </c>
      <c r="L5" s="3" t="s">
        <v>13</v>
      </c>
      <c r="M5" s="3" t="s">
        <v>30</v>
      </c>
      <c r="N5" s="3" t="s">
        <v>31</v>
      </c>
      <c r="O5" s="3" t="s">
        <v>29</v>
      </c>
      <c r="P5" s="287"/>
      <c r="Q5" s="287"/>
      <c r="R5" s="287"/>
      <c r="S5" s="287"/>
      <c r="T5" s="287"/>
      <c r="U5" s="294"/>
      <c r="V5" s="287"/>
      <c r="W5" s="292"/>
    </row>
    <row r="6" spans="1:26" s="2" customFormat="1" ht="12" thickBot="1" x14ac:dyDescent="0.25">
      <c r="A6" s="270"/>
      <c r="B6" s="272"/>
      <c r="C6" s="286"/>
      <c r="D6" s="258" t="s">
        <v>33</v>
      </c>
      <c r="E6" s="258" t="s">
        <v>14</v>
      </c>
      <c r="F6" s="284"/>
      <c r="G6" s="284"/>
      <c r="H6" s="259" t="s">
        <v>14</v>
      </c>
      <c r="I6" s="259" t="s">
        <v>15</v>
      </c>
      <c r="J6" s="259" t="s">
        <v>16</v>
      </c>
      <c r="K6" s="259" t="s">
        <v>16</v>
      </c>
      <c r="L6" s="259" t="s">
        <v>16</v>
      </c>
      <c r="M6" s="259" t="s">
        <v>16</v>
      </c>
      <c r="N6" s="259" t="s">
        <v>16</v>
      </c>
      <c r="O6" s="259" t="s">
        <v>16</v>
      </c>
      <c r="P6" s="259" t="s">
        <v>17</v>
      </c>
      <c r="Q6" s="259" t="s">
        <v>16</v>
      </c>
      <c r="R6" s="259" t="s">
        <v>17</v>
      </c>
      <c r="S6" s="259" t="s">
        <v>18</v>
      </c>
      <c r="T6" s="259" t="s">
        <v>19</v>
      </c>
      <c r="U6" s="259" t="s">
        <v>20</v>
      </c>
      <c r="V6" s="260" t="s">
        <v>21</v>
      </c>
      <c r="W6" s="261" t="s">
        <v>22</v>
      </c>
    </row>
    <row r="7" spans="1:26" s="2" customFormat="1" ht="12" thickBot="1" x14ac:dyDescent="0.25">
      <c r="A7" s="262">
        <v>1</v>
      </c>
      <c r="B7" s="263">
        <v>2</v>
      </c>
      <c r="C7" s="263">
        <v>3</v>
      </c>
      <c r="D7" s="263">
        <v>4</v>
      </c>
      <c r="E7" s="263">
        <v>5</v>
      </c>
      <c r="F7" s="264">
        <v>6</v>
      </c>
      <c r="G7" s="264">
        <v>7</v>
      </c>
      <c r="H7" s="264">
        <v>8</v>
      </c>
      <c r="I7" s="264">
        <v>9</v>
      </c>
      <c r="J7" s="264">
        <v>10</v>
      </c>
      <c r="K7" s="264">
        <v>11</v>
      </c>
      <c r="L7" s="264">
        <v>12</v>
      </c>
      <c r="M7" s="264">
        <v>13</v>
      </c>
      <c r="N7" s="264">
        <v>14</v>
      </c>
      <c r="O7" s="264">
        <v>15</v>
      </c>
      <c r="P7" s="264">
        <v>16</v>
      </c>
      <c r="Q7" s="264">
        <v>17</v>
      </c>
      <c r="R7" s="264">
        <v>18</v>
      </c>
      <c r="S7" s="264">
        <v>19</v>
      </c>
      <c r="T7" s="264">
        <v>20</v>
      </c>
      <c r="U7" s="264">
        <v>21</v>
      </c>
      <c r="V7" s="264">
        <v>22</v>
      </c>
      <c r="W7" s="265">
        <v>23</v>
      </c>
    </row>
    <row r="8" spans="1:26" ht="12.75" customHeight="1" x14ac:dyDescent="0.2">
      <c r="A8" s="273" t="s">
        <v>992</v>
      </c>
      <c r="B8" s="244">
        <v>1</v>
      </c>
      <c r="C8" s="245" t="s">
        <v>292</v>
      </c>
      <c r="D8" s="246">
        <v>3.9</v>
      </c>
      <c r="E8" s="15">
        <v>423</v>
      </c>
      <c r="F8" s="247" t="s">
        <v>298</v>
      </c>
      <c r="G8" s="247" t="s">
        <v>23</v>
      </c>
      <c r="H8" s="244">
        <v>64</v>
      </c>
      <c r="I8" s="244">
        <v>1987</v>
      </c>
      <c r="J8" s="248">
        <v>4.66</v>
      </c>
      <c r="K8" s="248">
        <v>6.0486000000000004</v>
      </c>
      <c r="L8" s="248">
        <v>-1.388603</v>
      </c>
      <c r="M8" s="248">
        <v>0</v>
      </c>
      <c r="N8" s="248">
        <v>0</v>
      </c>
      <c r="O8" s="248">
        <v>0</v>
      </c>
      <c r="P8" s="249">
        <v>2419.08</v>
      </c>
      <c r="Q8" s="248">
        <v>0</v>
      </c>
      <c r="R8" s="248">
        <v>2419.08</v>
      </c>
      <c r="S8" s="250">
        <v>0</v>
      </c>
      <c r="T8" s="251">
        <v>53.41</v>
      </c>
      <c r="U8" s="252">
        <v>0</v>
      </c>
      <c r="V8" s="253">
        <v>0</v>
      </c>
      <c r="W8" s="254">
        <v>0</v>
      </c>
    </row>
    <row r="9" spans="1:26" x14ac:dyDescent="0.2">
      <c r="A9" s="274"/>
      <c r="B9" s="41">
        <v>2</v>
      </c>
      <c r="C9" s="47" t="s">
        <v>545</v>
      </c>
      <c r="D9" s="95">
        <v>3.9</v>
      </c>
      <c r="E9" s="47">
        <v>423</v>
      </c>
      <c r="F9" s="42" t="s">
        <v>546</v>
      </c>
      <c r="G9" s="42" t="s">
        <v>23</v>
      </c>
      <c r="H9" s="41">
        <v>36</v>
      </c>
      <c r="I9" s="41">
        <v>1994</v>
      </c>
      <c r="J9" s="43">
        <v>16.811980999999999</v>
      </c>
      <c r="K9" s="43">
        <v>2.6204999999999998</v>
      </c>
      <c r="L9" s="43">
        <v>4.1654159999999996</v>
      </c>
      <c r="M9" s="43">
        <v>-0.223498</v>
      </c>
      <c r="N9" s="43">
        <v>3.382371</v>
      </c>
      <c r="O9" s="43">
        <v>6.8671920000000002</v>
      </c>
      <c r="P9" s="57">
        <v>2169.34</v>
      </c>
      <c r="Q9" s="43">
        <v>5.8</v>
      </c>
      <c r="R9" s="43">
        <v>2141</v>
      </c>
      <c r="S9" s="62">
        <v>2.7090144792153198E-3</v>
      </c>
      <c r="T9" s="70">
        <v>51.338999999999999</v>
      </c>
      <c r="U9" s="71">
        <v>0.13907809434843529</v>
      </c>
      <c r="V9" s="72">
        <v>162.54086875291918</v>
      </c>
      <c r="W9" s="255">
        <v>8.3446856609061175</v>
      </c>
    </row>
    <row r="10" spans="1:26" x14ac:dyDescent="0.2">
      <c r="A10" s="274"/>
      <c r="B10" s="41">
        <v>3</v>
      </c>
      <c r="C10" s="47" t="s">
        <v>420</v>
      </c>
      <c r="D10" s="95">
        <v>4.58</v>
      </c>
      <c r="E10" s="16">
        <v>402.6</v>
      </c>
      <c r="F10" s="42" t="s">
        <v>421</v>
      </c>
      <c r="G10" s="42" t="s">
        <v>23</v>
      </c>
      <c r="H10" s="41">
        <v>75</v>
      </c>
      <c r="I10" s="41" t="s">
        <v>43</v>
      </c>
      <c r="J10" s="43">
        <v>31.727697999999997</v>
      </c>
      <c r="K10" s="43">
        <v>6.7320000000000002</v>
      </c>
      <c r="L10" s="43">
        <v>13.720343</v>
      </c>
      <c r="M10" s="43">
        <v>-0.41794500000000001</v>
      </c>
      <c r="N10" s="43">
        <v>0</v>
      </c>
      <c r="O10" s="43">
        <v>11.693299999999999</v>
      </c>
      <c r="P10" s="57">
        <v>3988.9900000000002</v>
      </c>
      <c r="Q10" s="43">
        <v>11.693299999999999</v>
      </c>
      <c r="R10" s="43">
        <v>3988.9900000000002</v>
      </c>
      <c r="S10" s="62">
        <v>2.9313936610520452E-3</v>
      </c>
      <c r="T10" s="70">
        <v>50.1</v>
      </c>
      <c r="U10" s="71">
        <v>0.14686282241870746</v>
      </c>
      <c r="V10" s="72">
        <v>175.88361966312272</v>
      </c>
      <c r="W10" s="255">
        <v>8.8117693451224479</v>
      </c>
    </row>
    <row r="11" spans="1:26" x14ac:dyDescent="0.2">
      <c r="A11" s="274"/>
      <c r="B11" s="41">
        <v>4</v>
      </c>
      <c r="C11" s="47" t="s">
        <v>333</v>
      </c>
      <c r="D11" s="95">
        <v>6</v>
      </c>
      <c r="E11" s="16">
        <v>372</v>
      </c>
      <c r="F11" s="42" t="s">
        <v>334</v>
      </c>
      <c r="G11" s="42" t="s">
        <v>181</v>
      </c>
      <c r="H11" s="41">
        <v>36</v>
      </c>
      <c r="I11" s="41">
        <v>2005</v>
      </c>
      <c r="J11" s="43">
        <v>16.286999999999999</v>
      </c>
      <c r="K11" s="43">
        <v>6.4260000000000002</v>
      </c>
      <c r="L11" s="43">
        <v>3.9790000000000001</v>
      </c>
      <c r="M11" s="43">
        <v>-1.1984999999999999</v>
      </c>
      <c r="N11" s="43">
        <v>-7.3080999999999996</v>
      </c>
      <c r="O11" s="43">
        <v>14.3886</v>
      </c>
      <c r="P11" s="57">
        <v>2273.56</v>
      </c>
      <c r="Q11" s="43">
        <v>6.5057</v>
      </c>
      <c r="R11" s="43">
        <v>2156.81</v>
      </c>
      <c r="S11" s="62">
        <v>3.0163528544470768E-3</v>
      </c>
      <c r="T11" s="70">
        <v>56.2</v>
      </c>
      <c r="U11" s="71">
        <v>0.16951903041992572</v>
      </c>
      <c r="V11" s="72">
        <v>180.98117126682462</v>
      </c>
      <c r="W11" s="255">
        <v>10.171141825195544</v>
      </c>
    </row>
    <row r="12" spans="1:26" x14ac:dyDescent="0.2">
      <c r="A12" s="274"/>
      <c r="B12" s="41">
        <v>5</v>
      </c>
      <c r="C12" s="47" t="s">
        <v>420</v>
      </c>
      <c r="D12" s="96">
        <v>4.58</v>
      </c>
      <c r="E12" s="47">
        <v>402.6</v>
      </c>
      <c r="F12" s="42" t="s">
        <v>422</v>
      </c>
      <c r="G12" s="42" t="s">
        <v>23</v>
      </c>
      <c r="H12" s="41">
        <v>20</v>
      </c>
      <c r="I12" s="41" t="s">
        <v>43</v>
      </c>
      <c r="J12" s="43">
        <v>8.9529530000000008</v>
      </c>
      <c r="K12" s="43">
        <v>0.86699999999999999</v>
      </c>
      <c r="L12" s="43">
        <v>4.974653</v>
      </c>
      <c r="M12" s="43">
        <v>0.20399999999999999</v>
      </c>
      <c r="N12" s="43">
        <v>0</v>
      </c>
      <c r="O12" s="43">
        <v>2.9073000000000002</v>
      </c>
      <c r="P12" s="57">
        <v>960.56000000000006</v>
      </c>
      <c r="Q12" s="43">
        <v>2.9073000000000002</v>
      </c>
      <c r="R12" s="43">
        <v>960.56000000000006</v>
      </c>
      <c r="S12" s="62">
        <v>3.0266719413675354E-3</v>
      </c>
      <c r="T12" s="70">
        <v>50.1</v>
      </c>
      <c r="U12" s="71">
        <v>0.15163626426251353</v>
      </c>
      <c r="V12" s="72">
        <v>181.60031648205214</v>
      </c>
      <c r="W12" s="255">
        <v>9.0981758557508137</v>
      </c>
      <c r="Z12" s="94"/>
    </row>
    <row r="13" spans="1:26" x14ac:dyDescent="0.2">
      <c r="A13" s="274"/>
      <c r="B13" s="41">
        <v>6</v>
      </c>
      <c r="C13" s="47" t="s">
        <v>420</v>
      </c>
      <c r="D13" s="96">
        <v>4.58</v>
      </c>
      <c r="E13" s="47">
        <v>402.6</v>
      </c>
      <c r="F13" s="42" t="s">
        <v>423</v>
      </c>
      <c r="G13" s="42" t="s">
        <v>23</v>
      </c>
      <c r="H13" s="41">
        <v>55</v>
      </c>
      <c r="I13" s="41" t="s">
        <v>43</v>
      </c>
      <c r="J13" s="43">
        <v>17.86523</v>
      </c>
      <c r="K13" s="43">
        <v>3.2639999999999998</v>
      </c>
      <c r="L13" s="43">
        <v>7.349228000000001</v>
      </c>
      <c r="M13" s="43">
        <v>-0.56100000000000005</v>
      </c>
      <c r="N13" s="43">
        <v>0</v>
      </c>
      <c r="O13" s="43">
        <v>7.813002</v>
      </c>
      <c r="P13" s="57">
        <v>2535.52</v>
      </c>
      <c r="Q13" s="43">
        <v>7.813002</v>
      </c>
      <c r="R13" s="43">
        <v>2535.52</v>
      </c>
      <c r="S13" s="62">
        <v>3.0814199848551776E-3</v>
      </c>
      <c r="T13" s="70">
        <v>50.1</v>
      </c>
      <c r="U13" s="71">
        <v>0.15437914124124441</v>
      </c>
      <c r="V13" s="72">
        <v>184.88519909131065</v>
      </c>
      <c r="W13" s="255">
        <v>9.2627484744746642</v>
      </c>
      <c r="Z13" s="94"/>
    </row>
    <row r="14" spans="1:26" x14ac:dyDescent="0.2">
      <c r="A14" s="274"/>
      <c r="B14" s="41">
        <v>7</v>
      </c>
      <c r="C14" s="47" t="s">
        <v>886</v>
      </c>
      <c r="D14" s="95">
        <v>3.9</v>
      </c>
      <c r="E14" s="16">
        <v>423</v>
      </c>
      <c r="F14" s="42" t="s">
        <v>887</v>
      </c>
      <c r="G14" s="42" t="s">
        <v>88</v>
      </c>
      <c r="H14" s="41">
        <v>12</v>
      </c>
      <c r="I14" s="41">
        <v>1969</v>
      </c>
      <c r="J14" s="43">
        <v>5.4</v>
      </c>
      <c r="K14" s="43">
        <v>3.26</v>
      </c>
      <c r="L14" s="43">
        <v>0.45</v>
      </c>
      <c r="M14" s="43">
        <v>0</v>
      </c>
      <c r="N14" s="43">
        <v>0</v>
      </c>
      <c r="O14" s="43">
        <v>1.65</v>
      </c>
      <c r="P14" s="57">
        <v>534.97</v>
      </c>
      <c r="Q14" s="43">
        <v>1.65</v>
      </c>
      <c r="R14" s="43">
        <v>534.97</v>
      </c>
      <c r="S14" s="62">
        <f>Q14/R14</f>
        <v>3.0842851000990705E-3</v>
      </c>
      <c r="T14" s="70">
        <v>52.646999999999998</v>
      </c>
      <c r="U14" s="71">
        <f>S14*T14</f>
        <v>0.16237835766491576</v>
      </c>
      <c r="V14" s="72">
        <f>S14*60*1000</f>
        <v>185.05710600594421</v>
      </c>
      <c r="W14" s="255">
        <f>V14*T14/1000</f>
        <v>9.7427014598949437</v>
      </c>
      <c r="Z14" s="94"/>
    </row>
    <row r="15" spans="1:26" x14ac:dyDescent="0.2">
      <c r="A15" s="274"/>
      <c r="B15" s="41">
        <v>8</v>
      </c>
      <c r="C15" s="47" t="s">
        <v>420</v>
      </c>
      <c r="D15" s="95">
        <v>4.58</v>
      </c>
      <c r="E15" s="47">
        <v>402.6</v>
      </c>
      <c r="F15" s="42" t="s">
        <v>424</v>
      </c>
      <c r="G15" s="42" t="s">
        <v>23</v>
      </c>
      <c r="H15" s="41">
        <v>75</v>
      </c>
      <c r="I15" s="41" t="s">
        <v>43</v>
      </c>
      <c r="J15" s="43">
        <v>32.298541999999998</v>
      </c>
      <c r="K15" s="43">
        <v>5.8140000000000001</v>
      </c>
      <c r="L15" s="43">
        <v>11.805542000000001</v>
      </c>
      <c r="M15" s="43">
        <v>0.91800000000000004</v>
      </c>
      <c r="N15" s="43">
        <v>0</v>
      </c>
      <c r="O15" s="43">
        <v>13.760999999999999</v>
      </c>
      <c r="P15" s="57">
        <v>3968.67</v>
      </c>
      <c r="Q15" s="43">
        <v>13.760999999999999</v>
      </c>
      <c r="R15" s="43">
        <v>3968.67</v>
      </c>
      <c r="S15" s="62">
        <v>3.4674084768952819E-3</v>
      </c>
      <c r="T15" s="70">
        <v>50.1</v>
      </c>
      <c r="U15" s="71">
        <v>0.17371716469245363</v>
      </c>
      <c r="V15" s="72">
        <v>208.04450861371691</v>
      </c>
      <c r="W15" s="255">
        <v>10.423029881547217</v>
      </c>
      <c r="Z15" s="94"/>
    </row>
    <row r="16" spans="1:26" x14ac:dyDescent="0.2">
      <c r="A16" s="274"/>
      <c r="B16" s="41">
        <v>9</v>
      </c>
      <c r="C16" s="47" t="s">
        <v>420</v>
      </c>
      <c r="D16" s="96">
        <v>4.58</v>
      </c>
      <c r="E16" s="47">
        <v>402.6</v>
      </c>
      <c r="F16" s="42" t="s">
        <v>425</v>
      </c>
      <c r="G16" s="42" t="s">
        <v>23</v>
      </c>
      <c r="H16" s="41">
        <v>60</v>
      </c>
      <c r="I16" s="41" t="s">
        <v>43</v>
      </c>
      <c r="J16" s="43">
        <v>23.622002999999999</v>
      </c>
      <c r="K16" s="43">
        <v>4.1820000000000004</v>
      </c>
      <c r="L16" s="43">
        <v>9.1889579999999995</v>
      </c>
      <c r="M16" s="43">
        <v>0.51</v>
      </c>
      <c r="N16" s="43">
        <v>0</v>
      </c>
      <c r="O16" s="43">
        <v>9.7410449999999997</v>
      </c>
      <c r="P16" s="57">
        <v>2725.38</v>
      </c>
      <c r="Q16" s="43">
        <v>9.7410449999999997</v>
      </c>
      <c r="R16" s="43">
        <v>2725.38</v>
      </c>
      <c r="S16" s="62">
        <v>3.5741969927129426E-3</v>
      </c>
      <c r="T16" s="70">
        <v>50.1</v>
      </c>
      <c r="U16" s="71">
        <v>0.17906726933491843</v>
      </c>
      <c r="V16" s="72">
        <v>214.45181956277656</v>
      </c>
      <c r="W16" s="255">
        <v>10.744036160095105</v>
      </c>
    </row>
    <row r="17" spans="1:23" x14ac:dyDescent="0.2">
      <c r="A17" s="274"/>
      <c r="B17" s="41">
        <v>10</v>
      </c>
      <c r="C17" s="47" t="s">
        <v>545</v>
      </c>
      <c r="D17" s="96">
        <v>3.9</v>
      </c>
      <c r="E17" s="47">
        <v>423</v>
      </c>
      <c r="F17" s="42" t="s">
        <v>547</v>
      </c>
      <c r="G17" s="42" t="s">
        <v>23</v>
      </c>
      <c r="H17" s="41">
        <v>32</v>
      </c>
      <c r="I17" s="41">
        <v>1962</v>
      </c>
      <c r="J17" s="43">
        <v>12.878929000000001</v>
      </c>
      <c r="K17" s="43">
        <v>1.9391700000000001</v>
      </c>
      <c r="L17" s="43">
        <v>4.9026560000000003</v>
      </c>
      <c r="M17" s="43">
        <v>-0.35816700000000001</v>
      </c>
      <c r="N17" s="43">
        <v>2.110465</v>
      </c>
      <c r="O17" s="43">
        <v>4.2848050000000004</v>
      </c>
      <c r="P17" s="57">
        <v>1250.07</v>
      </c>
      <c r="Q17" s="43">
        <v>4.66</v>
      </c>
      <c r="R17" s="43">
        <v>1301.47</v>
      </c>
      <c r="S17" s="62">
        <v>3.5805665900865945E-3</v>
      </c>
      <c r="T17" s="70">
        <v>51.338999999999999</v>
      </c>
      <c r="U17" s="71">
        <v>0.18382270816845567</v>
      </c>
      <c r="V17" s="72">
        <v>214.83399540519565</v>
      </c>
      <c r="W17" s="255">
        <v>11.02936249010734</v>
      </c>
    </row>
    <row r="18" spans="1:23" ht="12.75" customHeight="1" x14ac:dyDescent="0.2">
      <c r="A18" s="274"/>
      <c r="B18" s="41">
        <v>11</v>
      </c>
      <c r="C18" s="47" t="s">
        <v>141</v>
      </c>
      <c r="D18" s="96">
        <v>3.3</v>
      </c>
      <c r="E18" s="47">
        <v>411</v>
      </c>
      <c r="F18" s="97" t="s">
        <v>149</v>
      </c>
      <c r="G18" s="42" t="s">
        <v>23</v>
      </c>
      <c r="H18" s="41">
        <v>44</v>
      </c>
      <c r="I18" s="41">
        <v>1971</v>
      </c>
      <c r="J18" s="98">
        <v>21.53</v>
      </c>
      <c r="K18" s="99">
        <v>3.0059999999999998</v>
      </c>
      <c r="L18" s="99">
        <v>6.7103999999999999</v>
      </c>
      <c r="M18" s="43"/>
      <c r="N18" s="99">
        <v>1.3597999999999999</v>
      </c>
      <c r="O18" s="99">
        <v>6.1950000000000003</v>
      </c>
      <c r="P18" s="57">
        <v>2609.9499999999998</v>
      </c>
      <c r="Q18" s="43">
        <v>7.24</v>
      </c>
      <c r="R18" s="43">
        <v>1980.33</v>
      </c>
      <c r="S18" s="62">
        <v>3.6559563305105717E-3</v>
      </c>
      <c r="T18" s="70">
        <v>92.105000000000004</v>
      </c>
      <c r="U18" s="71">
        <v>0.33673185782167625</v>
      </c>
      <c r="V18" s="72">
        <v>219.3573798306343</v>
      </c>
      <c r="W18" s="255">
        <v>20.203911469300571</v>
      </c>
    </row>
    <row r="19" spans="1:23" x14ac:dyDescent="0.2">
      <c r="A19" s="274"/>
      <c r="B19" s="41">
        <v>12</v>
      </c>
      <c r="C19" s="47" t="s">
        <v>333</v>
      </c>
      <c r="D19" s="96">
        <v>6</v>
      </c>
      <c r="E19" s="47">
        <v>372</v>
      </c>
      <c r="F19" s="42" t="s">
        <v>335</v>
      </c>
      <c r="G19" s="42" t="s">
        <v>336</v>
      </c>
      <c r="H19" s="41">
        <v>121</v>
      </c>
      <c r="I19" s="41">
        <v>1966</v>
      </c>
      <c r="J19" s="43">
        <v>45.589799999999997</v>
      </c>
      <c r="K19" s="43">
        <v>13.109</v>
      </c>
      <c r="L19" s="43">
        <v>12</v>
      </c>
      <c r="M19" s="43">
        <v>-0.96640000000000004</v>
      </c>
      <c r="N19" s="43">
        <v>3.8605</v>
      </c>
      <c r="O19" s="43">
        <v>17.5867</v>
      </c>
      <c r="P19" s="57">
        <v>5780.94</v>
      </c>
      <c r="Q19" s="43">
        <v>21.447199999999999</v>
      </c>
      <c r="R19" s="43">
        <v>5780.94</v>
      </c>
      <c r="S19" s="62">
        <v>3.7099848813514757E-3</v>
      </c>
      <c r="T19" s="70">
        <v>56.2</v>
      </c>
      <c r="U19" s="71">
        <v>0.20850115033195293</v>
      </c>
      <c r="V19" s="72">
        <v>222.59909288108852</v>
      </c>
      <c r="W19" s="255">
        <v>12.510069019917175</v>
      </c>
    </row>
    <row r="20" spans="1:23" x14ac:dyDescent="0.2">
      <c r="A20" s="274"/>
      <c r="B20" s="41">
        <v>13</v>
      </c>
      <c r="C20" s="47" t="s">
        <v>545</v>
      </c>
      <c r="D20" s="96">
        <v>3.9</v>
      </c>
      <c r="E20" s="47">
        <v>423</v>
      </c>
      <c r="F20" s="42" t="s">
        <v>549</v>
      </c>
      <c r="G20" s="42" t="s">
        <v>23</v>
      </c>
      <c r="H20" s="41">
        <v>45</v>
      </c>
      <c r="I20" s="41">
        <v>1973</v>
      </c>
      <c r="J20" s="43">
        <v>21.853929999999998</v>
      </c>
      <c r="K20" s="43">
        <v>3.5324339999999999</v>
      </c>
      <c r="L20" s="43">
        <v>6.0697799999999997</v>
      </c>
      <c r="M20" s="43">
        <v>8.8563000000000003E-2</v>
      </c>
      <c r="N20" s="43">
        <v>4.0138660000000002</v>
      </c>
      <c r="O20" s="43">
        <v>8.1492869999999993</v>
      </c>
      <c r="P20" s="57">
        <v>2141</v>
      </c>
      <c r="Q20" s="43">
        <v>4.57</v>
      </c>
      <c r="R20" s="43">
        <v>1222.47</v>
      </c>
      <c r="S20" s="62">
        <v>3.7383330470277393E-3</v>
      </c>
      <c r="T20" s="70">
        <v>51.338999999999999</v>
      </c>
      <c r="U20" s="71">
        <v>0.19192228030135711</v>
      </c>
      <c r="V20" s="72">
        <v>224.29998282166434</v>
      </c>
      <c r="W20" s="255">
        <v>11.515336818081424</v>
      </c>
    </row>
    <row r="21" spans="1:23" x14ac:dyDescent="0.2">
      <c r="A21" s="274"/>
      <c r="B21" s="41">
        <v>14</v>
      </c>
      <c r="C21" s="47" t="s">
        <v>545</v>
      </c>
      <c r="D21" s="96">
        <v>3.9</v>
      </c>
      <c r="E21" s="47">
        <v>423</v>
      </c>
      <c r="F21" s="42" t="s">
        <v>548</v>
      </c>
      <c r="G21" s="42" t="s">
        <v>23</v>
      </c>
      <c r="H21" s="41">
        <v>32</v>
      </c>
      <c r="I21" s="41">
        <v>1964</v>
      </c>
      <c r="J21" s="43">
        <v>12.449964</v>
      </c>
      <c r="K21" s="43">
        <v>1.88676</v>
      </c>
      <c r="L21" s="43">
        <v>4.5439999999999996</v>
      </c>
      <c r="M21" s="43">
        <v>-0.305759</v>
      </c>
      <c r="N21" s="43">
        <v>2.0872549999999999</v>
      </c>
      <c r="O21" s="43">
        <v>4.2377079999999996</v>
      </c>
      <c r="P21" s="57">
        <v>1222.47</v>
      </c>
      <c r="Q21" s="43">
        <v>6.72</v>
      </c>
      <c r="R21" s="43">
        <v>1792.76</v>
      </c>
      <c r="S21" s="62">
        <v>3.7484102724291038E-3</v>
      </c>
      <c r="T21" s="70">
        <v>51.338999999999999</v>
      </c>
      <c r="U21" s="71">
        <v>0.19243963497623776</v>
      </c>
      <c r="V21" s="72">
        <v>224.90461634574623</v>
      </c>
      <c r="W21" s="255">
        <v>11.546378098574266</v>
      </c>
    </row>
    <row r="22" spans="1:23" x14ac:dyDescent="0.2">
      <c r="A22" s="274"/>
      <c r="B22" s="41">
        <v>15</v>
      </c>
      <c r="C22" s="47" t="s">
        <v>420</v>
      </c>
      <c r="D22" s="96">
        <v>4.58</v>
      </c>
      <c r="E22" s="47">
        <v>402.6</v>
      </c>
      <c r="F22" s="42" t="s">
        <v>426</v>
      </c>
      <c r="G22" s="42" t="s">
        <v>23</v>
      </c>
      <c r="H22" s="41">
        <v>45</v>
      </c>
      <c r="I22" s="41" t="s">
        <v>43</v>
      </c>
      <c r="J22" s="43">
        <v>19.492100000000001</v>
      </c>
      <c r="K22" s="43">
        <v>3.5189999999999997</v>
      </c>
      <c r="L22" s="43">
        <v>7.7045110000000001</v>
      </c>
      <c r="M22" s="43">
        <v>-0.47741100000000003</v>
      </c>
      <c r="N22" s="43">
        <v>0</v>
      </c>
      <c r="O22" s="43">
        <v>8.7460000000000004</v>
      </c>
      <c r="P22" s="57">
        <v>2328.9</v>
      </c>
      <c r="Q22" s="43">
        <v>8.7460000000000004</v>
      </c>
      <c r="R22" s="43">
        <v>2328.9</v>
      </c>
      <c r="S22" s="62">
        <v>3.7554210142127183E-3</v>
      </c>
      <c r="T22" s="70">
        <v>50.1</v>
      </c>
      <c r="U22" s="71">
        <v>0.1881465928120572</v>
      </c>
      <c r="V22" s="72">
        <v>225.32526085276311</v>
      </c>
      <c r="W22" s="255">
        <v>11.288795568723431</v>
      </c>
    </row>
    <row r="23" spans="1:23" x14ac:dyDescent="0.2">
      <c r="A23" s="274"/>
      <c r="B23" s="41">
        <v>16</v>
      </c>
      <c r="C23" s="47" t="s">
        <v>86</v>
      </c>
      <c r="D23" s="95">
        <v>3.9</v>
      </c>
      <c r="E23" s="16">
        <v>423</v>
      </c>
      <c r="F23" s="42" t="s">
        <v>87</v>
      </c>
      <c r="G23" s="42" t="s">
        <v>88</v>
      </c>
      <c r="H23" s="41">
        <v>40</v>
      </c>
      <c r="I23" s="41" t="s">
        <v>89</v>
      </c>
      <c r="J23" s="43">
        <v>17.261997999999998</v>
      </c>
      <c r="K23" s="43">
        <v>1.9379999999999999</v>
      </c>
      <c r="L23" s="43">
        <v>6.6839269999999997</v>
      </c>
      <c r="M23" s="43">
        <v>8.3578E-2</v>
      </c>
      <c r="N23" s="43">
        <v>0.86400500000000002</v>
      </c>
      <c r="O23" s="43">
        <v>7.7760660000000001</v>
      </c>
      <c r="P23" s="57">
        <v>2273.83</v>
      </c>
      <c r="Q23" s="43">
        <v>8.6400710000000007</v>
      </c>
      <c r="R23" s="43">
        <v>2273.83</v>
      </c>
      <c r="S23" s="62">
        <v>3.7997875830646974E-3</v>
      </c>
      <c r="T23" s="70">
        <v>49.594999999999999</v>
      </c>
      <c r="U23" s="71">
        <v>0.18845046518209366</v>
      </c>
      <c r="V23" s="72">
        <v>227.98725498388183</v>
      </c>
      <c r="W23" s="255">
        <v>11.307027910925619</v>
      </c>
    </row>
    <row r="24" spans="1:23" x14ac:dyDescent="0.2">
      <c r="A24" s="274"/>
      <c r="B24" s="41">
        <v>17</v>
      </c>
      <c r="C24" s="47" t="s">
        <v>420</v>
      </c>
      <c r="D24" s="96">
        <v>4.58</v>
      </c>
      <c r="E24" s="16">
        <v>402.6</v>
      </c>
      <c r="F24" s="42" t="s">
        <v>427</v>
      </c>
      <c r="G24" s="42" t="s">
        <v>23</v>
      </c>
      <c r="H24" s="41">
        <v>36</v>
      </c>
      <c r="I24" s="41" t="s">
        <v>43</v>
      </c>
      <c r="J24" s="43">
        <v>16.567999</v>
      </c>
      <c r="K24" s="43">
        <v>3.6210000000000004</v>
      </c>
      <c r="L24" s="43">
        <v>4.0454419999999995</v>
      </c>
      <c r="M24" s="43">
        <v>-0.10199999999999999</v>
      </c>
      <c r="N24" s="43">
        <v>0</v>
      </c>
      <c r="O24" s="43">
        <v>9.0035569999999989</v>
      </c>
      <c r="P24" s="57">
        <v>2347.84</v>
      </c>
      <c r="Q24" s="43">
        <v>9.0035569999999989</v>
      </c>
      <c r="R24" s="43">
        <v>2347.84</v>
      </c>
      <c r="S24" s="62">
        <v>3.8348256269592471E-3</v>
      </c>
      <c r="T24" s="70">
        <v>50.1</v>
      </c>
      <c r="U24" s="71">
        <v>0.19212476391065827</v>
      </c>
      <c r="V24" s="72">
        <v>230.08953761755481</v>
      </c>
      <c r="W24" s="255">
        <v>11.527485834639496</v>
      </c>
    </row>
    <row r="25" spans="1:23" x14ac:dyDescent="0.2">
      <c r="A25" s="274"/>
      <c r="B25" s="41">
        <v>18</v>
      </c>
      <c r="C25" s="47" t="s">
        <v>333</v>
      </c>
      <c r="D25" s="96">
        <v>6</v>
      </c>
      <c r="E25" s="47">
        <v>372</v>
      </c>
      <c r="F25" s="42" t="s">
        <v>337</v>
      </c>
      <c r="G25" s="42" t="s">
        <v>336</v>
      </c>
      <c r="H25" s="41">
        <v>60</v>
      </c>
      <c r="I25" s="41">
        <v>1981</v>
      </c>
      <c r="J25" s="43">
        <v>30.1951</v>
      </c>
      <c r="K25" s="43">
        <v>4.5342000000000002</v>
      </c>
      <c r="L25" s="43">
        <v>6.96</v>
      </c>
      <c r="M25" s="43">
        <v>1.04</v>
      </c>
      <c r="N25" s="43">
        <v>1.5666</v>
      </c>
      <c r="O25" s="43">
        <v>16.0943</v>
      </c>
      <c r="P25" s="57">
        <v>4002.47</v>
      </c>
      <c r="Q25" s="43">
        <v>15.5466</v>
      </c>
      <c r="R25" s="43">
        <v>4002.47</v>
      </c>
      <c r="S25" s="62">
        <v>3.8842514747143642E-3</v>
      </c>
      <c r="T25" s="70">
        <v>56.2</v>
      </c>
      <c r="U25" s="71">
        <v>0.21829493287894727</v>
      </c>
      <c r="V25" s="72">
        <v>233.05508848286186</v>
      </c>
      <c r="W25" s="255">
        <v>13.097695972736837</v>
      </c>
    </row>
    <row r="26" spans="1:23" x14ac:dyDescent="0.2">
      <c r="A26" s="274"/>
      <c r="B26" s="41">
        <v>19</v>
      </c>
      <c r="C26" s="47" t="s">
        <v>545</v>
      </c>
      <c r="D26" s="96">
        <v>3.9</v>
      </c>
      <c r="E26" s="47">
        <v>423</v>
      </c>
      <c r="F26" s="42" t="s">
        <v>550</v>
      </c>
      <c r="G26" s="42" t="s">
        <v>23</v>
      </c>
      <c r="H26" s="41">
        <v>32</v>
      </c>
      <c r="I26" s="41">
        <v>1962</v>
      </c>
      <c r="J26" s="43">
        <v>13.337909</v>
      </c>
      <c r="K26" s="43">
        <v>1.8343499999999999</v>
      </c>
      <c r="L26" s="43">
        <v>4.3379060000000003</v>
      </c>
      <c r="M26" s="43">
        <v>-0.100354</v>
      </c>
      <c r="N26" s="43">
        <v>2.3978060000000001</v>
      </c>
      <c r="O26" s="43">
        <v>4.868201</v>
      </c>
      <c r="P26" s="57">
        <v>1246.02</v>
      </c>
      <c r="Q26" s="43">
        <v>9.4</v>
      </c>
      <c r="R26" s="43">
        <v>2333.65</v>
      </c>
      <c r="S26" s="62">
        <v>4.0280247680671913E-3</v>
      </c>
      <c r="T26" s="70">
        <v>51.338999999999999</v>
      </c>
      <c r="U26" s="71">
        <v>0.20679476356780152</v>
      </c>
      <c r="V26" s="72">
        <v>241.68148608403149</v>
      </c>
      <c r="W26" s="255">
        <v>12.407685814068092</v>
      </c>
    </row>
    <row r="27" spans="1:23" x14ac:dyDescent="0.2">
      <c r="A27" s="274"/>
      <c r="B27" s="41">
        <v>20</v>
      </c>
      <c r="C27" s="47" t="s">
        <v>503</v>
      </c>
      <c r="D27" s="95">
        <v>3.7</v>
      </c>
      <c r="E27" s="16">
        <v>429</v>
      </c>
      <c r="F27" s="48" t="s">
        <v>514</v>
      </c>
      <c r="G27" s="48" t="s">
        <v>23</v>
      </c>
      <c r="H27" s="47">
        <v>60</v>
      </c>
      <c r="I27" s="47">
        <v>1968</v>
      </c>
      <c r="J27" s="43">
        <v>23.27</v>
      </c>
      <c r="K27" s="43">
        <v>4.3860000000000001</v>
      </c>
      <c r="L27" s="43">
        <v>7.8222199999999997</v>
      </c>
      <c r="M27" s="43">
        <v>0.35301300000000002</v>
      </c>
      <c r="N27" s="43">
        <v>1.9911140000000001</v>
      </c>
      <c r="O27" s="43">
        <v>9.0706299999999995</v>
      </c>
      <c r="P27" s="59">
        <v>2726.22</v>
      </c>
      <c r="Q27" s="43">
        <v>11.061743999999999</v>
      </c>
      <c r="R27" s="49">
        <v>2726.22</v>
      </c>
      <c r="S27" s="62">
        <v>4.0575390100578822E-3</v>
      </c>
      <c r="T27" s="70">
        <v>57.878999999999998</v>
      </c>
      <c r="U27" s="71">
        <v>0.23484630036314016</v>
      </c>
      <c r="V27" s="72">
        <v>243.45234060347292</v>
      </c>
      <c r="W27" s="255">
        <v>14.090778021788408</v>
      </c>
    </row>
    <row r="28" spans="1:23" ht="12.75" customHeight="1" x14ac:dyDescent="0.2">
      <c r="A28" s="274"/>
      <c r="B28" s="41">
        <v>21</v>
      </c>
      <c r="C28" s="47" t="s">
        <v>179</v>
      </c>
      <c r="D28" s="95">
        <v>4.5</v>
      </c>
      <c r="E28" s="16">
        <v>405</v>
      </c>
      <c r="F28" s="42" t="s">
        <v>187</v>
      </c>
      <c r="G28" s="42" t="s">
        <v>183</v>
      </c>
      <c r="H28" s="41">
        <v>20</v>
      </c>
      <c r="I28" s="41">
        <v>1982</v>
      </c>
      <c r="J28" s="43">
        <v>12.76</v>
      </c>
      <c r="K28" s="43">
        <v>2.157</v>
      </c>
      <c r="L28" s="43">
        <v>5.7789999999999999</v>
      </c>
      <c r="M28" s="43">
        <v>-0.31900000000000001</v>
      </c>
      <c r="N28" s="43">
        <v>0.92500000000000004</v>
      </c>
      <c r="O28" s="43">
        <v>4.2169999999999996</v>
      </c>
      <c r="P28" s="57">
        <v>1034.1500000000001</v>
      </c>
      <c r="Q28" s="43">
        <v>4.2169999999999996</v>
      </c>
      <c r="R28" s="43">
        <v>1034.1500000000001</v>
      </c>
      <c r="S28" s="62">
        <v>4.0777450079775655E-3</v>
      </c>
      <c r="T28" s="70">
        <v>54.3</v>
      </c>
      <c r="U28" s="71">
        <v>0.2214215539331818</v>
      </c>
      <c r="V28" s="72">
        <v>244.66470047865394</v>
      </c>
      <c r="W28" s="255">
        <v>13.285293235990908</v>
      </c>
    </row>
    <row r="29" spans="1:23" ht="12.75" customHeight="1" x14ac:dyDescent="0.2">
      <c r="A29" s="274"/>
      <c r="B29" s="41">
        <v>22</v>
      </c>
      <c r="C29" s="47" t="s">
        <v>886</v>
      </c>
      <c r="D29" s="96">
        <v>3.9</v>
      </c>
      <c r="E29" s="47">
        <v>423</v>
      </c>
      <c r="F29" s="42" t="s">
        <v>888</v>
      </c>
      <c r="G29" s="42" t="s">
        <v>88</v>
      </c>
      <c r="H29" s="41">
        <v>12</v>
      </c>
      <c r="I29" s="41">
        <v>1973</v>
      </c>
      <c r="J29" s="43">
        <v>2.5</v>
      </c>
      <c r="K29" s="43">
        <v>0.52</v>
      </c>
      <c r="L29" s="43">
        <v>0.35</v>
      </c>
      <c r="M29" s="43">
        <v>0</v>
      </c>
      <c r="N29" s="43">
        <v>0</v>
      </c>
      <c r="O29" s="43">
        <v>1.65</v>
      </c>
      <c r="P29" s="57">
        <v>403.68</v>
      </c>
      <c r="Q29" s="43">
        <v>1.65</v>
      </c>
      <c r="R29" s="43">
        <v>403.68</v>
      </c>
      <c r="S29" s="62">
        <f>Q29/R29</f>
        <v>4.087395957193817E-3</v>
      </c>
      <c r="T29" s="70">
        <v>52.646999999999998</v>
      </c>
      <c r="U29" s="71">
        <f>S29*T29</f>
        <v>0.21518913495838288</v>
      </c>
      <c r="V29" s="72">
        <f>S29*60*1000</f>
        <v>245.24375743162901</v>
      </c>
      <c r="W29" s="255">
        <f>V29*T29/1000</f>
        <v>12.911348097502973</v>
      </c>
    </row>
    <row r="30" spans="1:23" ht="12.75" customHeight="1" x14ac:dyDescent="0.2">
      <c r="A30" s="274"/>
      <c r="B30" s="41">
        <v>23</v>
      </c>
      <c r="C30" s="47" t="s">
        <v>420</v>
      </c>
      <c r="D30" s="96">
        <v>4.58</v>
      </c>
      <c r="E30" s="47">
        <v>402.6</v>
      </c>
      <c r="F30" s="42" t="s">
        <v>428</v>
      </c>
      <c r="G30" s="42" t="s">
        <v>23</v>
      </c>
      <c r="H30" s="41">
        <v>15</v>
      </c>
      <c r="I30" s="41" t="s">
        <v>43</v>
      </c>
      <c r="J30" s="43">
        <v>9.9847420000000007</v>
      </c>
      <c r="K30" s="43">
        <v>1.173</v>
      </c>
      <c r="L30" s="43">
        <v>3.9616419999999999</v>
      </c>
      <c r="M30" s="43">
        <v>0.255</v>
      </c>
      <c r="N30" s="43">
        <v>0</v>
      </c>
      <c r="O30" s="43">
        <v>4.5951000000000004</v>
      </c>
      <c r="P30" s="57">
        <v>1122.25</v>
      </c>
      <c r="Q30" s="43">
        <v>4.5951000000000004</v>
      </c>
      <c r="R30" s="43">
        <v>1122.25</v>
      </c>
      <c r="S30" s="62">
        <v>4.0945422143016264E-3</v>
      </c>
      <c r="T30" s="70">
        <v>50.1</v>
      </c>
      <c r="U30" s="71">
        <v>0.2051365649365115</v>
      </c>
      <c r="V30" s="72">
        <v>245.67253285809758</v>
      </c>
      <c r="W30" s="255">
        <v>12.308193896190689</v>
      </c>
    </row>
    <row r="31" spans="1:23" ht="12.75" customHeight="1" x14ac:dyDescent="0.2">
      <c r="A31" s="274"/>
      <c r="B31" s="41">
        <v>24</v>
      </c>
      <c r="C31" s="47" t="s">
        <v>420</v>
      </c>
      <c r="D31" s="96">
        <v>4.58</v>
      </c>
      <c r="E31" s="47">
        <v>402.6</v>
      </c>
      <c r="F31" s="42" t="s">
        <v>429</v>
      </c>
      <c r="G31" s="42" t="s">
        <v>23</v>
      </c>
      <c r="H31" s="41">
        <v>45</v>
      </c>
      <c r="I31" s="41" t="s">
        <v>43</v>
      </c>
      <c r="J31" s="43">
        <v>20.380628999999999</v>
      </c>
      <c r="K31" s="43">
        <v>5.2693200000000004</v>
      </c>
      <c r="L31" s="43">
        <v>5.0136079999999996</v>
      </c>
      <c r="M31" s="43">
        <v>0.54462900000000003</v>
      </c>
      <c r="N31" s="43">
        <v>0</v>
      </c>
      <c r="O31" s="43">
        <v>9.5530720000000002</v>
      </c>
      <c r="P31" s="57">
        <v>2325.27</v>
      </c>
      <c r="Q31" s="43">
        <v>9.5530720000000002</v>
      </c>
      <c r="R31" s="43">
        <v>2325.27</v>
      </c>
      <c r="S31" s="62">
        <v>4.1083710708863918E-3</v>
      </c>
      <c r="T31" s="70">
        <v>50.1</v>
      </c>
      <c r="U31" s="71">
        <v>0.20582939065140823</v>
      </c>
      <c r="V31" s="72">
        <v>246.50226425318351</v>
      </c>
      <c r="W31" s="255">
        <v>12.349763439084494</v>
      </c>
    </row>
    <row r="32" spans="1:23" ht="12.75" customHeight="1" x14ac:dyDescent="0.2">
      <c r="A32" s="274"/>
      <c r="B32" s="41">
        <v>25</v>
      </c>
      <c r="C32" s="47" t="s">
        <v>545</v>
      </c>
      <c r="D32" s="96">
        <v>3.9</v>
      </c>
      <c r="E32" s="47">
        <v>423</v>
      </c>
      <c r="F32" s="42" t="s">
        <v>551</v>
      </c>
      <c r="G32" s="42" t="s">
        <v>23</v>
      </c>
      <c r="H32" s="41">
        <v>32</v>
      </c>
      <c r="I32" s="41">
        <v>1965</v>
      </c>
      <c r="J32" s="43">
        <v>14.619876</v>
      </c>
      <c r="K32" s="43">
        <v>3.4852650000000001</v>
      </c>
      <c r="L32" s="43">
        <v>3.565728</v>
      </c>
      <c r="M32" s="43">
        <v>-1.190267</v>
      </c>
      <c r="N32" s="43">
        <v>2.8905630000000002</v>
      </c>
      <c r="O32" s="43">
        <v>5.8685869999999998</v>
      </c>
      <c r="P32" s="57">
        <v>1301.47</v>
      </c>
      <c r="Q32" s="43">
        <v>9.4</v>
      </c>
      <c r="R32" s="43">
        <v>2267.6400000000003</v>
      </c>
      <c r="S32" s="62">
        <v>4.1452787920481203E-3</v>
      </c>
      <c r="T32" s="70">
        <v>51.338999999999999</v>
      </c>
      <c r="U32" s="71">
        <v>0.21281446790495845</v>
      </c>
      <c r="V32" s="72">
        <v>248.7167275228872</v>
      </c>
      <c r="W32" s="255">
        <v>12.768868074297504</v>
      </c>
    </row>
    <row r="33" spans="1:23" ht="12.75" customHeight="1" x14ac:dyDescent="0.2">
      <c r="A33" s="274"/>
      <c r="B33" s="41">
        <v>26</v>
      </c>
      <c r="C33" s="47" t="s">
        <v>86</v>
      </c>
      <c r="D33" s="96">
        <v>3.9</v>
      </c>
      <c r="E33" s="47">
        <v>423</v>
      </c>
      <c r="F33" s="42" t="s">
        <v>90</v>
      </c>
      <c r="G33" s="42" t="s">
        <v>88</v>
      </c>
      <c r="H33" s="41">
        <v>25</v>
      </c>
      <c r="I33" s="41" t="s">
        <v>89</v>
      </c>
      <c r="J33" s="43">
        <v>10.020005000000001</v>
      </c>
      <c r="K33" s="43">
        <v>1.887</v>
      </c>
      <c r="L33" s="43">
        <v>2.6115870000000001</v>
      </c>
      <c r="M33" s="43">
        <v>-7.3050000000000004E-2</v>
      </c>
      <c r="N33" s="43">
        <v>0.55214600000000003</v>
      </c>
      <c r="O33" s="43">
        <v>4.9692720000000001</v>
      </c>
      <c r="P33" s="57">
        <v>1323.11</v>
      </c>
      <c r="Q33" s="43">
        <v>5.5214179999999997</v>
      </c>
      <c r="R33" s="43">
        <v>1323.11</v>
      </c>
      <c r="S33" s="62">
        <v>4.1730604409308371E-3</v>
      </c>
      <c r="T33" s="70">
        <v>49.594999999999999</v>
      </c>
      <c r="U33" s="71">
        <v>0.20696293256796486</v>
      </c>
      <c r="V33" s="72">
        <v>250.38362645585022</v>
      </c>
      <c r="W33" s="255">
        <v>12.417775954077891</v>
      </c>
    </row>
    <row r="34" spans="1:23" ht="12.75" customHeight="1" x14ac:dyDescent="0.2">
      <c r="A34" s="274"/>
      <c r="B34" s="41">
        <v>27</v>
      </c>
      <c r="C34" s="47" t="s">
        <v>420</v>
      </c>
      <c r="D34" s="96">
        <v>4.58</v>
      </c>
      <c r="E34" s="47">
        <v>402.6</v>
      </c>
      <c r="F34" s="42" t="s">
        <v>430</v>
      </c>
      <c r="G34" s="42" t="s">
        <v>23</v>
      </c>
      <c r="H34" s="41">
        <v>100</v>
      </c>
      <c r="I34" s="41" t="s">
        <v>43</v>
      </c>
      <c r="J34" s="43">
        <v>33.488072000000003</v>
      </c>
      <c r="K34" s="43">
        <v>7.3616459999999995</v>
      </c>
      <c r="L34" s="43">
        <v>7.5592120000000005</v>
      </c>
      <c r="M34" s="43">
        <v>-3.7025999999999996E-2</v>
      </c>
      <c r="N34" s="43">
        <v>0</v>
      </c>
      <c r="O34" s="43">
        <v>18.604240000000001</v>
      </c>
      <c r="P34" s="57">
        <v>4428.2300000000005</v>
      </c>
      <c r="Q34" s="43">
        <v>18.604240000000001</v>
      </c>
      <c r="R34" s="43">
        <v>4428.2300000000005</v>
      </c>
      <c r="S34" s="62">
        <v>4.2012813245924444E-3</v>
      </c>
      <c r="T34" s="70">
        <v>50.1</v>
      </c>
      <c r="U34" s="71">
        <v>0.21048419436208146</v>
      </c>
      <c r="V34" s="72">
        <v>252.07687947554669</v>
      </c>
      <c r="W34" s="255">
        <v>12.629051661724889</v>
      </c>
    </row>
    <row r="35" spans="1:23" ht="12.75" customHeight="1" x14ac:dyDescent="0.2">
      <c r="A35" s="274"/>
      <c r="B35" s="41">
        <v>28</v>
      </c>
      <c r="C35" s="47" t="s">
        <v>722</v>
      </c>
      <c r="D35" s="95">
        <v>3.9</v>
      </c>
      <c r="E35" s="16">
        <v>423</v>
      </c>
      <c r="F35" s="42" t="s">
        <v>723</v>
      </c>
      <c r="G35" s="42" t="s">
        <v>23</v>
      </c>
      <c r="H35" s="41">
        <v>30</v>
      </c>
      <c r="I35" s="41">
        <v>1991</v>
      </c>
      <c r="J35" s="43">
        <v>11.532999999999999</v>
      </c>
      <c r="K35" s="43">
        <v>2.8050000000000002</v>
      </c>
      <c r="L35" s="43">
        <v>2.371</v>
      </c>
      <c r="M35" s="43">
        <v>0.33700000000000002</v>
      </c>
      <c r="N35" s="43">
        <v>1.1439999999999999</v>
      </c>
      <c r="O35" s="43">
        <v>6.3570000000000002</v>
      </c>
      <c r="P35" s="57">
        <v>1509.41</v>
      </c>
      <c r="Q35" s="43">
        <v>6.3570000000000002</v>
      </c>
      <c r="R35" s="43">
        <v>1509.41</v>
      </c>
      <c r="S35" s="62">
        <v>4.2115793588223208E-3</v>
      </c>
      <c r="T35" s="70">
        <v>44.47</v>
      </c>
      <c r="U35" s="71">
        <v>0.18728893408682859</v>
      </c>
      <c r="V35" s="72">
        <v>252.69476152933922</v>
      </c>
      <c r="W35" s="255">
        <v>11.237336045209714</v>
      </c>
    </row>
    <row r="36" spans="1:23" ht="12.75" customHeight="1" x14ac:dyDescent="0.2">
      <c r="A36" s="274"/>
      <c r="B36" s="41">
        <v>29</v>
      </c>
      <c r="C36" s="47" t="s">
        <v>86</v>
      </c>
      <c r="D36" s="96">
        <v>3.9</v>
      </c>
      <c r="E36" s="47">
        <v>423</v>
      </c>
      <c r="F36" s="42" t="s">
        <v>91</v>
      </c>
      <c r="G36" s="42" t="s">
        <v>88</v>
      </c>
      <c r="H36" s="41">
        <v>42</v>
      </c>
      <c r="I36" s="41" t="s">
        <v>89</v>
      </c>
      <c r="J36" s="43">
        <v>16.538997000000002</v>
      </c>
      <c r="K36" s="43">
        <v>2.6520000000000001</v>
      </c>
      <c r="L36" s="43">
        <v>4.3951349999999998</v>
      </c>
      <c r="M36" s="43">
        <v>-3.8370000000000001E-2</v>
      </c>
      <c r="N36" s="43">
        <v>0.94918400000000003</v>
      </c>
      <c r="O36" s="43">
        <v>8.5426780000000004</v>
      </c>
      <c r="P36" s="57">
        <v>2250.75</v>
      </c>
      <c r="Q36" s="43">
        <v>9.4918619999999994</v>
      </c>
      <c r="R36" s="43">
        <v>2250.75</v>
      </c>
      <c r="S36" s="62">
        <v>4.217199600133289E-3</v>
      </c>
      <c r="T36" s="70">
        <v>49.594999999999999</v>
      </c>
      <c r="U36" s="71">
        <v>0.20915201416861046</v>
      </c>
      <c r="V36" s="72">
        <v>253.03197600799732</v>
      </c>
      <c r="W36" s="255">
        <v>12.549120850116626</v>
      </c>
    </row>
    <row r="37" spans="1:23" x14ac:dyDescent="0.2">
      <c r="A37" s="274"/>
      <c r="B37" s="41">
        <v>30</v>
      </c>
      <c r="C37" s="47" t="s">
        <v>763</v>
      </c>
      <c r="D37" s="95">
        <v>3.6</v>
      </c>
      <c r="E37" s="16">
        <v>432</v>
      </c>
      <c r="F37" s="42" t="s">
        <v>764</v>
      </c>
      <c r="G37" s="42" t="s">
        <v>23</v>
      </c>
      <c r="H37" s="41">
        <v>45</v>
      </c>
      <c r="I37" s="41">
        <v>1975</v>
      </c>
      <c r="J37" s="43">
        <v>17.85877</v>
      </c>
      <c r="K37" s="43">
        <v>4.1399999999999997</v>
      </c>
      <c r="L37" s="43">
        <v>3.91</v>
      </c>
      <c r="M37" s="43">
        <v>-0.06</v>
      </c>
      <c r="N37" s="43">
        <v>3.2567699999999999</v>
      </c>
      <c r="O37" s="43">
        <v>6.6120000000000001</v>
      </c>
      <c r="P37" s="57">
        <v>2329.6999999999998</v>
      </c>
      <c r="Q37" s="43">
        <v>9.8699999999999992</v>
      </c>
      <c r="R37" s="43">
        <v>2329.6999999999998</v>
      </c>
      <c r="S37" s="62">
        <v>4.2365969867364899E-3</v>
      </c>
      <c r="T37" s="70">
        <v>76.099999999999994</v>
      </c>
      <c r="U37" s="71">
        <v>0.32240503069064685</v>
      </c>
      <c r="V37" s="72">
        <v>254.19581920418938</v>
      </c>
      <c r="W37" s="255">
        <v>19.34430184143881</v>
      </c>
    </row>
    <row r="38" spans="1:23" ht="12.75" customHeight="1" x14ac:dyDescent="0.2">
      <c r="A38" s="274"/>
      <c r="B38" s="41">
        <v>31</v>
      </c>
      <c r="C38" s="47" t="s">
        <v>86</v>
      </c>
      <c r="D38" s="96">
        <v>3.9</v>
      </c>
      <c r="E38" s="47">
        <v>423</v>
      </c>
      <c r="F38" s="42" t="s">
        <v>92</v>
      </c>
      <c r="G38" s="42" t="s">
        <v>88</v>
      </c>
      <c r="H38" s="41">
        <v>40</v>
      </c>
      <c r="I38" s="41" t="s">
        <v>89</v>
      </c>
      <c r="J38" s="43">
        <v>16.503002000000002</v>
      </c>
      <c r="K38" s="43">
        <v>2.5499999999999998</v>
      </c>
      <c r="L38" s="43">
        <v>4.6248829999999996</v>
      </c>
      <c r="M38" s="43">
        <v>0.27849000000000002</v>
      </c>
      <c r="N38" s="43">
        <v>0.93281400000000003</v>
      </c>
      <c r="O38" s="43">
        <v>8.3953050000000005</v>
      </c>
      <c r="P38" s="57">
        <v>2186.89</v>
      </c>
      <c r="Q38" s="43">
        <v>9.3281189999999992</v>
      </c>
      <c r="R38" s="43">
        <v>2186.89</v>
      </c>
      <c r="S38" s="62">
        <v>4.2654724288830256E-3</v>
      </c>
      <c r="T38" s="70">
        <v>49.594999999999999</v>
      </c>
      <c r="U38" s="71">
        <v>0.21154610511045366</v>
      </c>
      <c r="V38" s="72">
        <v>255.92834573298151</v>
      </c>
      <c r="W38" s="255">
        <v>12.692766306627218</v>
      </c>
    </row>
    <row r="39" spans="1:23" x14ac:dyDescent="0.2">
      <c r="A39" s="274"/>
      <c r="B39" s="41">
        <v>32</v>
      </c>
      <c r="C39" s="47" t="s">
        <v>545</v>
      </c>
      <c r="D39" s="96">
        <v>3.9</v>
      </c>
      <c r="E39" s="47">
        <v>423</v>
      </c>
      <c r="F39" s="42" t="s">
        <v>552</v>
      </c>
      <c r="G39" s="42" t="s">
        <v>23</v>
      </c>
      <c r="H39" s="41">
        <v>45</v>
      </c>
      <c r="I39" s="41">
        <v>1990</v>
      </c>
      <c r="J39" s="43">
        <v>23.877008</v>
      </c>
      <c r="K39" s="43">
        <v>3.993646</v>
      </c>
      <c r="L39" s="43">
        <v>4.4264700000000001</v>
      </c>
      <c r="M39" s="43">
        <v>-0.32163999999999998</v>
      </c>
      <c r="N39" s="43">
        <v>9.5957899999999992</v>
      </c>
      <c r="O39" s="43">
        <v>6.1827420000000002</v>
      </c>
      <c r="P39" s="57">
        <v>2333.65</v>
      </c>
      <c r="Q39" s="43">
        <v>5.4</v>
      </c>
      <c r="R39" s="43">
        <v>1250.07</v>
      </c>
      <c r="S39" s="62">
        <v>4.3197580935467623E-3</v>
      </c>
      <c r="T39" s="70">
        <v>51.338999999999999</v>
      </c>
      <c r="U39" s="71">
        <v>0.22177206076459721</v>
      </c>
      <c r="V39" s="72">
        <v>259.18548561280573</v>
      </c>
      <c r="W39" s="255">
        <v>13.306323645875834</v>
      </c>
    </row>
    <row r="40" spans="1:23" x14ac:dyDescent="0.2">
      <c r="A40" s="274"/>
      <c r="B40" s="41">
        <v>33</v>
      </c>
      <c r="C40" s="47" t="s">
        <v>179</v>
      </c>
      <c r="D40" s="95">
        <v>4.5</v>
      </c>
      <c r="E40" s="16">
        <v>405</v>
      </c>
      <c r="F40" s="42" t="s">
        <v>188</v>
      </c>
      <c r="G40" s="42" t="s">
        <v>183</v>
      </c>
      <c r="H40" s="41">
        <v>20</v>
      </c>
      <c r="I40" s="41">
        <v>1982</v>
      </c>
      <c r="J40" s="43">
        <v>12.859</v>
      </c>
      <c r="K40" s="43">
        <v>1.899</v>
      </c>
      <c r="L40" s="43">
        <v>5.4740000000000002</v>
      </c>
      <c r="M40" s="43">
        <v>-1.23E-2</v>
      </c>
      <c r="N40" s="43">
        <v>1.0089999999999999</v>
      </c>
      <c r="O40" s="43">
        <v>4.5979999999999999</v>
      </c>
      <c r="P40" s="57">
        <v>1051.81</v>
      </c>
      <c r="Q40" s="43">
        <v>4.5979999999999999</v>
      </c>
      <c r="R40" s="43">
        <v>1051.81</v>
      </c>
      <c r="S40" s="62">
        <v>4.3715119650887518E-3</v>
      </c>
      <c r="T40" s="70">
        <v>54.3</v>
      </c>
      <c r="U40" s="71">
        <v>0.23737309970431922</v>
      </c>
      <c r="V40" s="72">
        <v>262.2907179053251</v>
      </c>
      <c r="W40" s="255">
        <v>14.242385982259151</v>
      </c>
    </row>
    <row r="41" spans="1:23" x14ac:dyDescent="0.2">
      <c r="A41" s="274"/>
      <c r="B41" s="41">
        <v>34</v>
      </c>
      <c r="C41" s="47" t="s">
        <v>93</v>
      </c>
      <c r="D41" s="96">
        <v>3.9</v>
      </c>
      <c r="E41" s="47">
        <v>423</v>
      </c>
      <c r="F41" s="42" t="s">
        <v>94</v>
      </c>
      <c r="G41" s="42" t="s">
        <v>88</v>
      </c>
      <c r="H41" s="41">
        <v>45</v>
      </c>
      <c r="I41" s="41" t="s">
        <v>89</v>
      </c>
      <c r="J41" s="43">
        <v>10.169016000000001</v>
      </c>
      <c r="K41" s="43">
        <v>0</v>
      </c>
      <c r="L41" s="43">
        <v>0</v>
      </c>
      <c r="M41" s="43">
        <v>0</v>
      </c>
      <c r="N41" s="43">
        <v>1.0169159999999999</v>
      </c>
      <c r="O41" s="43">
        <v>9.1521000000000008</v>
      </c>
      <c r="P41" s="57">
        <v>2322.87</v>
      </c>
      <c r="Q41" s="43">
        <v>10.169015999999999</v>
      </c>
      <c r="R41" s="43">
        <v>2322.87</v>
      </c>
      <c r="S41" s="62">
        <v>4.3777809347918736E-3</v>
      </c>
      <c r="T41" s="70">
        <v>49.594999999999999</v>
      </c>
      <c r="U41" s="71">
        <v>0.21711604546100297</v>
      </c>
      <c r="V41" s="72">
        <v>262.66685608751237</v>
      </c>
      <c r="W41" s="255">
        <v>13.026962727660175</v>
      </c>
    </row>
    <row r="42" spans="1:23" x14ac:dyDescent="0.2">
      <c r="A42" s="274"/>
      <c r="B42" s="41">
        <v>35</v>
      </c>
      <c r="C42" s="47" t="s">
        <v>179</v>
      </c>
      <c r="D42" s="95">
        <v>4.5</v>
      </c>
      <c r="E42" s="16">
        <v>405</v>
      </c>
      <c r="F42" s="42" t="s">
        <v>186</v>
      </c>
      <c r="G42" s="42" t="s">
        <v>183</v>
      </c>
      <c r="H42" s="41">
        <v>20</v>
      </c>
      <c r="I42" s="41">
        <v>1984</v>
      </c>
      <c r="J42" s="43">
        <v>11.101000000000001</v>
      </c>
      <c r="K42" s="43">
        <v>1.673</v>
      </c>
      <c r="L42" s="43">
        <v>3.7650000000000001</v>
      </c>
      <c r="M42" s="43"/>
      <c r="N42" s="43">
        <v>1.0169999999999999</v>
      </c>
      <c r="O42" s="43">
        <v>4.6340000000000003</v>
      </c>
      <c r="P42" s="57">
        <v>1056.5999999999999</v>
      </c>
      <c r="Q42" s="43">
        <v>4.6340000000000003</v>
      </c>
      <c r="R42" s="43">
        <v>1056.5999999999999</v>
      </c>
      <c r="S42" s="62">
        <v>4.3857656634487983E-3</v>
      </c>
      <c r="T42" s="70">
        <v>54.3</v>
      </c>
      <c r="U42" s="71">
        <v>0.23814707552526973</v>
      </c>
      <c r="V42" s="72">
        <v>263.14593980692791</v>
      </c>
      <c r="W42" s="255">
        <v>14.288824531516186</v>
      </c>
    </row>
    <row r="43" spans="1:23" x14ac:dyDescent="0.2">
      <c r="A43" s="274"/>
      <c r="B43" s="41">
        <v>36</v>
      </c>
      <c r="C43" s="47" t="s">
        <v>503</v>
      </c>
      <c r="D43" s="95">
        <v>3.7</v>
      </c>
      <c r="E43" s="16">
        <v>429</v>
      </c>
      <c r="F43" s="48" t="s">
        <v>518</v>
      </c>
      <c r="G43" s="48" t="s">
        <v>23</v>
      </c>
      <c r="H43" s="47">
        <v>30</v>
      </c>
      <c r="I43" s="47">
        <v>1985</v>
      </c>
      <c r="J43" s="43">
        <v>13.22</v>
      </c>
      <c r="K43" s="43">
        <v>1.887</v>
      </c>
      <c r="L43" s="43">
        <v>4.2392300000000001</v>
      </c>
      <c r="M43" s="43">
        <v>-0.38722000000000001</v>
      </c>
      <c r="N43" s="43">
        <v>1.2768790000000001</v>
      </c>
      <c r="O43" s="43">
        <v>5.8168959999999998</v>
      </c>
      <c r="P43" s="57">
        <v>1566.56</v>
      </c>
      <c r="Q43" s="43">
        <v>7.0937749999999999</v>
      </c>
      <c r="R43" s="43">
        <v>1566.56</v>
      </c>
      <c r="S43" s="62">
        <v>4.5282497957307736E-3</v>
      </c>
      <c r="T43" s="70">
        <v>57.878999999999998</v>
      </c>
      <c r="U43" s="71">
        <v>0.26209056992710145</v>
      </c>
      <c r="V43" s="72">
        <v>271.69498774384641</v>
      </c>
      <c r="W43" s="255">
        <v>15.725434195626086</v>
      </c>
    </row>
    <row r="44" spans="1:23" x14ac:dyDescent="0.2">
      <c r="A44" s="274"/>
      <c r="B44" s="41">
        <v>37</v>
      </c>
      <c r="C44" s="47" t="s">
        <v>545</v>
      </c>
      <c r="D44" s="96">
        <v>3.9</v>
      </c>
      <c r="E44" s="47">
        <v>423</v>
      </c>
      <c r="F44" s="42" t="s">
        <v>553</v>
      </c>
      <c r="G44" s="42" t="s">
        <v>23</v>
      </c>
      <c r="H44" s="41">
        <v>39</v>
      </c>
      <c r="I44" s="41">
        <v>1992</v>
      </c>
      <c r="J44" s="43">
        <v>23.959993000000001</v>
      </c>
      <c r="K44" s="43">
        <v>2.6204999999999998</v>
      </c>
      <c r="L44" s="43">
        <v>5.9482809999999997</v>
      </c>
      <c r="M44" s="43">
        <v>-7.0497000000000004E-2</v>
      </c>
      <c r="N44" s="43">
        <v>15.461709000000001</v>
      </c>
      <c r="O44" s="43">
        <v>0</v>
      </c>
      <c r="P44" s="57">
        <v>2267.6400000000003</v>
      </c>
      <c r="Q44" s="43">
        <v>5.6999999999999993</v>
      </c>
      <c r="R44" s="43">
        <v>1246.02</v>
      </c>
      <c r="S44" s="62">
        <v>4.5745654162854523E-3</v>
      </c>
      <c r="T44" s="70">
        <v>51.338999999999999</v>
      </c>
      <c r="U44" s="71">
        <v>0.23485361390667883</v>
      </c>
      <c r="V44" s="72">
        <v>274.47392497712713</v>
      </c>
      <c r="W44" s="255">
        <v>14.091216834400729</v>
      </c>
    </row>
    <row r="45" spans="1:23" x14ac:dyDescent="0.2">
      <c r="A45" s="274"/>
      <c r="B45" s="41">
        <v>38</v>
      </c>
      <c r="C45" s="47" t="s">
        <v>763</v>
      </c>
      <c r="D45" s="95">
        <v>3.6</v>
      </c>
      <c r="E45" s="16">
        <v>432</v>
      </c>
      <c r="F45" s="42" t="s">
        <v>765</v>
      </c>
      <c r="G45" s="42" t="s">
        <v>23</v>
      </c>
      <c r="H45" s="41">
        <v>40</v>
      </c>
      <c r="I45" s="41">
        <v>1985</v>
      </c>
      <c r="J45" s="43">
        <v>19.459980000000002</v>
      </c>
      <c r="K45" s="43">
        <v>3.85</v>
      </c>
      <c r="L45" s="43">
        <v>4.8600000000000003</v>
      </c>
      <c r="M45" s="43">
        <v>0.28000000000000003</v>
      </c>
      <c r="N45" s="43">
        <v>3.452</v>
      </c>
      <c r="O45" s="43">
        <v>7.0179799999999997</v>
      </c>
      <c r="P45" s="57">
        <v>2285.27</v>
      </c>
      <c r="Q45" s="43">
        <v>10.5</v>
      </c>
      <c r="R45" s="43">
        <v>2285.27</v>
      </c>
      <c r="S45" s="62">
        <v>4.5946430837494039E-3</v>
      </c>
      <c r="T45" s="70">
        <v>76.099999999999994</v>
      </c>
      <c r="U45" s="71">
        <v>0.34965233867332962</v>
      </c>
      <c r="V45" s="72">
        <v>275.67858502496421</v>
      </c>
      <c r="W45" s="255">
        <v>20.979140320399775</v>
      </c>
    </row>
    <row r="46" spans="1:23" x14ac:dyDescent="0.2">
      <c r="A46" s="274"/>
      <c r="B46" s="41">
        <v>39</v>
      </c>
      <c r="C46" s="47" t="s">
        <v>991</v>
      </c>
      <c r="D46" s="95">
        <v>3.5</v>
      </c>
      <c r="E46" s="16">
        <v>435</v>
      </c>
      <c r="F46" s="42" t="s">
        <v>112</v>
      </c>
      <c r="G46" s="42" t="s">
        <v>23</v>
      </c>
      <c r="H46" s="41">
        <v>21</v>
      </c>
      <c r="I46" s="41">
        <v>1982</v>
      </c>
      <c r="J46" s="43">
        <v>11.331</v>
      </c>
      <c r="K46" s="43">
        <v>2.3516569999999999</v>
      </c>
      <c r="L46" s="43">
        <v>3.9389449999999999</v>
      </c>
      <c r="M46" s="43">
        <v>-0.26065700000000003</v>
      </c>
      <c r="N46" s="43">
        <v>1.0602009999999999</v>
      </c>
      <c r="O46" s="43">
        <v>4.2408409999999996</v>
      </c>
      <c r="P46" s="57">
        <v>1139.95</v>
      </c>
      <c r="Q46" s="43">
        <v>5.3010419999999998</v>
      </c>
      <c r="R46" s="43">
        <v>1139.95</v>
      </c>
      <c r="S46" s="62">
        <v>4.6502408000350893E-3</v>
      </c>
      <c r="T46" s="70">
        <v>67.58</v>
      </c>
      <c r="U46" s="71">
        <v>0.31426327326637132</v>
      </c>
      <c r="V46" s="72">
        <v>279.01444800210533</v>
      </c>
      <c r="W46" s="255">
        <v>18.855796395982278</v>
      </c>
    </row>
    <row r="47" spans="1:23" x14ac:dyDescent="0.2">
      <c r="A47" s="274"/>
      <c r="B47" s="41">
        <v>40</v>
      </c>
      <c r="C47" s="47" t="s">
        <v>545</v>
      </c>
      <c r="D47" s="96">
        <v>3.9</v>
      </c>
      <c r="E47" s="47">
        <v>423</v>
      </c>
      <c r="F47" s="42" t="s">
        <v>554</v>
      </c>
      <c r="G47" s="42" t="s">
        <v>23</v>
      </c>
      <c r="H47" s="41">
        <v>32</v>
      </c>
      <c r="I47" s="41">
        <v>1962</v>
      </c>
      <c r="J47" s="43">
        <v>13.982948</v>
      </c>
      <c r="K47" s="43">
        <v>2.0964</v>
      </c>
      <c r="L47" s="43">
        <v>3.5438900000000002</v>
      </c>
      <c r="M47" s="43">
        <v>-0.15840000000000001</v>
      </c>
      <c r="N47" s="43">
        <v>2.8053659999999998</v>
      </c>
      <c r="O47" s="43">
        <v>5.6956920000000002</v>
      </c>
      <c r="P47" s="57">
        <v>1236.8699999999999</v>
      </c>
      <c r="Q47" s="43">
        <v>11.1</v>
      </c>
      <c r="R47" s="43">
        <v>2308.86</v>
      </c>
      <c r="S47" s="62">
        <v>4.8075673709103194E-3</v>
      </c>
      <c r="T47" s="70">
        <v>51.338999999999999</v>
      </c>
      <c r="U47" s="71">
        <v>0.24681570125516489</v>
      </c>
      <c r="V47" s="72">
        <v>288.4540422546192</v>
      </c>
      <c r="W47" s="255">
        <v>14.808942075309895</v>
      </c>
    </row>
    <row r="48" spans="1:23" x14ac:dyDescent="0.2">
      <c r="A48" s="274"/>
      <c r="B48" s="41">
        <v>41</v>
      </c>
      <c r="C48" s="47" t="s">
        <v>722</v>
      </c>
      <c r="D48" s="96">
        <v>3.9</v>
      </c>
      <c r="E48" s="16">
        <v>423</v>
      </c>
      <c r="F48" s="42" t="s">
        <v>724</v>
      </c>
      <c r="G48" s="42" t="s">
        <v>23</v>
      </c>
      <c r="H48" s="41">
        <v>31</v>
      </c>
      <c r="I48" s="41">
        <v>1987</v>
      </c>
      <c r="J48" s="43">
        <v>16.437999999999999</v>
      </c>
      <c r="K48" s="43">
        <v>2.907</v>
      </c>
      <c r="L48" s="43">
        <v>5.8609999999999998</v>
      </c>
      <c r="M48" s="43">
        <v>5.8999999999999997E-2</v>
      </c>
      <c r="N48" s="43">
        <v>1.381</v>
      </c>
      <c r="O48" s="43">
        <v>7.67</v>
      </c>
      <c r="P48" s="57">
        <v>1593.91</v>
      </c>
      <c r="Q48" s="43">
        <v>7.67</v>
      </c>
      <c r="R48" s="43">
        <v>1593.91</v>
      </c>
      <c r="S48" s="62">
        <v>4.8120659259305726E-3</v>
      </c>
      <c r="T48" s="70">
        <v>44.47</v>
      </c>
      <c r="U48" s="71">
        <v>0.21399257172613256</v>
      </c>
      <c r="V48" s="72">
        <v>288.72395555583438</v>
      </c>
      <c r="W48" s="255">
        <v>12.839554303567954</v>
      </c>
    </row>
    <row r="49" spans="1:23" x14ac:dyDescent="0.2">
      <c r="A49" s="274"/>
      <c r="B49" s="41">
        <v>42</v>
      </c>
      <c r="C49" s="47" t="s">
        <v>141</v>
      </c>
      <c r="D49" s="96">
        <v>3.3</v>
      </c>
      <c r="E49" s="47">
        <v>411</v>
      </c>
      <c r="F49" s="97" t="s">
        <v>148</v>
      </c>
      <c r="G49" s="42" t="s">
        <v>23</v>
      </c>
      <c r="H49" s="41">
        <v>45</v>
      </c>
      <c r="I49" s="41">
        <v>1976</v>
      </c>
      <c r="J49" s="98">
        <v>19.821000000000002</v>
      </c>
      <c r="K49" s="99">
        <v>2.5129999999999999</v>
      </c>
      <c r="L49" s="99">
        <v>6.1658999999999997</v>
      </c>
      <c r="M49" s="43"/>
      <c r="N49" s="99">
        <v>2.0055999999999998</v>
      </c>
      <c r="O49" s="99">
        <v>9.1366999999999994</v>
      </c>
      <c r="P49" s="57">
        <v>2313.9</v>
      </c>
      <c r="Q49" s="43">
        <v>11.142300000000001</v>
      </c>
      <c r="R49" s="43">
        <v>2313.9</v>
      </c>
      <c r="S49" s="62">
        <v>4.8153766368468822E-3</v>
      </c>
      <c r="T49" s="70">
        <v>92.105000000000004</v>
      </c>
      <c r="U49" s="71">
        <v>0.44352026513678211</v>
      </c>
      <c r="V49" s="72">
        <v>288.92259821081296</v>
      </c>
      <c r="W49" s="255">
        <v>26.61121590820693</v>
      </c>
    </row>
    <row r="50" spans="1:23" x14ac:dyDescent="0.2">
      <c r="A50" s="274"/>
      <c r="B50" s="41">
        <v>43</v>
      </c>
      <c r="C50" s="47" t="s">
        <v>333</v>
      </c>
      <c r="D50" s="96">
        <v>6</v>
      </c>
      <c r="E50" s="47">
        <v>372</v>
      </c>
      <c r="F50" s="42" t="s">
        <v>338</v>
      </c>
      <c r="G50" s="42" t="s">
        <v>336</v>
      </c>
      <c r="H50" s="41">
        <v>73</v>
      </c>
      <c r="I50" s="41">
        <v>1970</v>
      </c>
      <c r="J50" s="43">
        <v>37.492100000000001</v>
      </c>
      <c r="K50" s="43">
        <v>11.5166</v>
      </c>
      <c r="L50" s="43">
        <v>7.2</v>
      </c>
      <c r="M50" s="43">
        <v>0.22470000000000001</v>
      </c>
      <c r="N50" s="43">
        <v>3.3391000000000002</v>
      </c>
      <c r="O50" s="43">
        <v>15.2117</v>
      </c>
      <c r="P50" s="57">
        <v>3843.19</v>
      </c>
      <c r="Q50" s="43">
        <v>18.550799999999999</v>
      </c>
      <c r="R50" s="43">
        <v>3843.19</v>
      </c>
      <c r="S50" s="62">
        <v>4.8269276304320104E-3</v>
      </c>
      <c r="T50" s="70">
        <v>56.2</v>
      </c>
      <c r="U50" s="71">
        <v>0.27127333283027899</v>
      </c>
      <c r="V50" s="72">
        <v>289.61565782592066</v>
      </c>
      <c r="W50" s="255">
        <v>16.276399969816744</v>
      </c>
    </row>
    <row r="51" spans="1:23" x14ac:dyDescent="0.2">
      <c r="A51" s="274"/>
      <c r="B51" s="41">
        <v>44</v>
      </c>
      <c r="C51" s="47" t="s">
        <v>503</v>
      </c>
      <c r="D51" s="95">
        <v>3.7</v>
      </c>
      <c r="E51" s="16">
        <v>429</v>
      </c>
      <c r="F51" s="48" t="s">
        <v>515</v>
      </c>
      <c r="G51" s="48" t="s">
        <v>23</v>
      </c>
      <c r="H51" s="47">
        <v>60</v>
      </c>
      <c r="I51" s="47">
        <v>1980</v>
      </c>
      <c r="J51" s="43">
        <v>26.56</v>
      </c>
      <c r="K51" s="43">
        <v>5.2530000000000001</v>
      </c>
      <c r="L51" s="43">
        <v>6.2506190000000004</v>
      </c>
      <c r="M51" s="43">
        <v>-7.0709999999999995E-2</v>
      </c>
      <c r="N51" s="43">
        <v>2.7101570000000001</v>
      </c>
      <c r="O51" s="43">
        <v>12.346207</v>
      </c>
      <c r="P51" s="59">
        <v>3117.83</v>
      </c>
      <c r="Q51" s="43">
        <v>15.056364</v>
      </c>
      <c r="R51" s="49">
        <v>3117.83</v>
      </c>
      <c r="S51" s="62">
        <v>4.829116404678895E-3</v>
      </c>
      <c r="T51" s="70">
        <v>57.878999999999998</v>
      </c>
      <c r="U51" s="71">
        <v>0.27950442838640976</v>
      </c>
      <c r="V51" s="72">
        <v>289.74698428073373</v>
      </c>
      <c r="W51" s="255">
        <v>16.770265703184588</v>
      </c>
    </row>
    <row r="52" spans="1:23" x14ac:dyDescent="0.2">
      <c r="A52" s="274"/>
      <c r="B52" s="41">
        <v>45</v>
      </c>
      <c r="C52" s="47" t="s">
        <v>991</v>
      </c>
      <c r="D52" s="95">
        <v>3.5</v>
      </c>
      <c r="E52" s="16">
        <v>435</v>
      </c>
      <c r="F52" s="42" t="s">
        <v>109</v>
      </c>
      <c r="G52" s="42" t="s">
        <v>23</v>
      </c>
      <c r="H52" s="41">
        <v>20</v>
      </c>
      <c r="I52" s="41">
        <v>1983</v>
      </c>
      <c r="J52" s="43">
        <v>10.362</v>
      </c>
      <c r="K52" s="43">
        <v>1.7059169999999999</v>
      </c>
      <c r="L52" s="43">
        <v>3.252955</v>
      </c>
      <c r="M52" s="43">
        <v>-0.17591699999999999</v>
      </c>
      <c r="N52" s="43">
        <v>1.0042279999999999</v>
      </c>
      <c r="O52" s="43">
        <v>4.5748170000000004</v>
      </c>
      <c r="P52" s="57">
        <v>1143.9000000000001</v>
      </c>
      <c r="Q52" s="43">
        <v>5.5790449999999998</v>
      </c>
      <c r="R52" s="43">
        <v>1143.9000000000001</v>
      </c>
      <c r="S52" s="62">
        <v>4.8772139173004631E-3</v>
      </c>
      <c r="T52" s="70">
        <v>67.58</v>
      </c>
      <c r="U52" s="71">
        <v>0.32960211653116528</v>
      </c>
      <c r="V52" s="72">
        <v>292.63283503802779</v>
      </c>
      <c r="W52" s="255">
        <v>19.776126991869919</v>
      </c>
    </row>
    <row r="53" spans="1:23" x14ac:dyDescent="0.2">
      <c r="A53" s="274"/>
      <c r="B53" s="41">
        <v>46</v>
      </c>
      <c r="C53" s="47" t="s">
        <v>763</v>
      </c>
      <c r="D53" s="95">
        <v>3.6</v>
      </c>
      <c r="E53" s="16">
        <v>432</v>
      </c>
      <c r="F53" s="42" t="s">
        <v>766</v>
      </c>
      <c r="G53" s="42" t="s">
        <v>23</v>
      </c>
      <c r="H53" s="41">
        <v>45</v>
      </c>
      <c r="I53" s="41">
        <v>1986</v>
      </c>
      <c r="J53" s="43">
        <v>20.9</v>
      </c>
      <c r="K53" s="43">
        <v>3.77</v>
      </c>
      <c r="L53" s="43">
        <v>6.23</v>
      </c>
      <c r="M53" s="43">
        <v>-0.4</v>
      </c>
      <c r="N53" s="43">
        <v>3.7269999999999999</v>
      </c>
      <c r="O53" s="43">
        <v>7.5730000000000004</v>
      </c>
      <c r="P53" s="57">
        <v>2310.91</v>
      </c>
      <c r="Q53" s="43">
        <v>11.3</v>
      </c>
      <c r="R53" s="43">
        <v>2310.91</v>
      </c>
      <c r="S53" s="62">
        <v>4.889848587785765E-3</v>
      </c>
      <c r="T53" s="70">
        <v>76.099999999999994</v>
      </c>
      <c r="U53" s="71">
        <v>0.37211747753049668</v>
      </c>
      <c r="V53" s="72">
        <v>293.39091526714589</v>
      </c>
      <c r="W53" s="255">
        <v>22.327048651829799</v>
      </c>
    </row>
    <row r="54" spans="1:23" x14ac:dyDescent="0.2">
      <c r="A54" s="274"/>
      <c r="B54" s="41">
        <v>47</v>
      </c>
      <c r="C54" s="47" t="s">
        <v>763</v>
      </c>
      <c r="D54" s="95">
        <v>3.6</v>
      </c>
      <c r="E54" s="16">
        <v>432</v>
      </c>
      <c r="F54" s="42" t="s">
        <v>767</v>
      </c>
      <c r="G54" s="42" t="s">
        <v>23</v>
      </c>
      <c r="H54" s="41">
        <v>45</v>
      </c>
      <c r="I54" s="41">
        <v>1975</v>
      </c>
      <c r="J54" s="43">
        <v>19</v>
      </c>
      <c r="K54" s="43">
        <v>2.97</v>
      </c>
      <c r="L54" s="43">
        <v>4.4000000000000004</v>
      </c>
      <c r="M54" s="43">
        <v>0.24</v>
      </c>
      <c r="N54" s="43">
        <v>3.7562000000000002</v>
      </c>
      <c r="O54" s="43">
        <v>7.6337999999999999</v>
      </c>
      <c r="P54" s="57">
        <v>2325.21</v>
      </c>
      <c r="Q54" s="43">
        <v>11.39</v>
      </c>
      <c r="R54" s="43">
        <v>2325.21</v>
      </c>
      <c r="S54" s="62">
        <v>4.898482287621333E-3</v>
      </c>
      <c r="T54" s="70">
        <v>76.099999999999994</v>
      </c>
      <c r="U54" s="71">
        <v>0.37277450208798341</v>
      </c>
      <c r="V54" s="72">
        <v>293.90893725727994</v>
      </c>
      <c r="W54" s="255">
        <v>22.366470125279005</v>
      </c>
    </row>
    <row r="55" spans="1:23" x14ac:dyDescent="0.2">
      <c r="A55" s="274"/>
      <c r="B55" s="41">
        <v>48</v>
      </c>
      <c r="C55" s="47" t="s">
        <v>179</v>
      </c>
      <c r="D55" s="95">
        <v>4.5</v>
      </c>
      <c r="E55" s="16">
        <v>405</v>
      </c>
      <c r="F55" s="42" t="s">
        <v>189</v>
      </c>
      <c r="G55" s="42" t="s">
        <v>183</v>
      </c>
      <c r="H55" s="41">
        <v>20</v>
      </c>
      <c r="I55" s="41">
        <v>1983</v>
      </c>
      <c r="J55" s="43">
        <v>11.433999999999999</v>
      </c>
      <c r="K55" s="43">
        <v>1.0609999999999999</v>
      </c>
      <c r="L55" s="43">
        <v>3.508</v>
      </c>
      <c r="M55" s="43">
        <v>0.505</v>
      </c>
      <c r="N55" s="43">
        <v>1.1439999999999999</v>
      </c>
      <c r="O55" s="43">
        <v>5.2140000000000004</v>
      </c>
      <c r="P55" s="57">
        <v>1063.0999999999999</v>
      </c>
      <c r="Q55" s="43">
        <v>5.2140000000000004</v>
      </c>
      <c r="R55" s="43">
        <v>1063.0999999999999</v>
      </c>
      <c r="S55" s="62">
        <v>4.9045245038096142E-3</v>
      </c>
      <c r="T55" s="70">
        <v>54.3</v>
      </c>
      <c r="U55" s="71">
        <v>0.26631568055686206</v>
      </c>
      <c r="V55" s="72">
        <v>294.27147022857685</v>
      </c>
      <c r="W55" s="255">
        <v>15.978940833411722</v>
      </c>
    </row>
    <row r="56" spans="1:23" x14ac:dyDescent="0.2">
      <c r="A56" s="274"/>
      <c r="B56" s="41">
        <v>49</v>
      </c>
      <c r="C56" s="47" t="s">
        <v>179</v>
      </c>
      <c r="D56" s="95">
        <v>4.5</v>
      </c>
      <c r="E56" s="16">
        <v>405</v>
      </c>
      <c r="F56" s="42" t="s">
        <v>182</v>
      </c>
      <c r="G56" s="42" t="s">
        <v>183</v>
      </c>
      <c r="H56" s="41">
        <v>36</v>
      </c>
      <c r="I56" s="41">
        <v>1983</v>
      </c>
      <c r="J56" s="43">
        <v>25.655000000000001</v>
      </c>
      <c r="K56" s="43">
        <v>3.9449999999999998</v>
      </c>
      <c r="L56" s="43">
        <v>10.499000000000001</v>
      </c>
      <c r="M56" s="43">
        <v>-1.2450000000000001</v>
      </c>
      <c r="N56" s="43">
        <v>2.242</v>
      </c>
      <c r="O56" s="43">
        <v>10.218</v>
      </c>
      <c r="P56" s="57">
        <v>2073.62</v>
      </c>
      <c r="Q56" s="43">
        <v>10.217000000000001</v>
      </c>
      <c r="R56" s="43">
        <v>2073.62</v>
      </c>
      <c r="S56" s="62">
        <v>4.9271322614558117E-3</v>
      </c>
      <c r="T56" s="70">
        <v>54.3</v>
      </c>
      <c r="U56" s="71">
        <v>0.26754328179705056</v>
      </c>
      <c r="V56" s="72">
        <v>295.62793568734867</v>
      </c>
      <c r="W56" s="255">
        <v>16.05259690782303</v>
      </c>
    </row>
    <row r="57" spans="1:23" x14ac:dyDescent="0.2">
      <c r="A57" s="274"/>
      <c r="B57" s="41">
        <v>50</v>
      </c>
      <c r="C57" s="47" t="s">
        <v>227</v>
      </c>
      <c r="D57" s="95">
        <v>3.9</v>
      </c>
      <c r="E57" s="16">
        <v>423</v>
      </c>
      <c r="F57" s="42" t="s">
        <v>228</v>
      </c>
      <c r="G57" s="42" t="s">
        <v>88</v>
      </c>
      <c r="H57" s="41">
        <v>20</v>
      </c>
      <c r="I57" s="41" t="s">
        <v>43</v>
      </c>
      <c r="J57" s="43">
        <f>SUM(K57:O57)</f>
        <v>9.5057200000000002</v>
      </c>
      <c r="K57" s="43">
        <v>2.1419999999999999</v>
      </c>
      <c r="L57" s="43">
        <v>2.0731090000000001</v>
      </c>
      <c r="M57" s="43">
        <v>-1.14428</v>
      </c>
      <c r="N57" s="43"/>
      <c r="O57" s="43">
        <v>6.4348910000000004</v>
      </c>
      <c r="P57" s="57">
        <v>1300.1100000000001</v>
      </c>
      <c r="Q57" s="43">
        <v>6.4348910000000004</v>
      </c>
      <c r="R57" s="43">
        <v>1300.1100000000001</v>
      </c>
      <c r="S57" s="62">
        <f>Q57/R57</f>
        <v>4.9494973502242114E-3</v>
      </c>
      <c r="T57" s="70">
        <v>47.850999999999999</v>
      </c>
      <c r="U57" s="71">
        <f>S57*T57</f>
        <v>0.23683839770557874</v>
      </c>
      <c r="V57" s="72">
        <f>S57*60*1000</f>
        <v>296.96984101345271</v>
      </c>
      <c r="W57" s="255">
        <f>V57*T57/1000</f>
        <v>14.210303862334726</v>
      </c>
    </row>
    <row r="58" spans="1:23" x14ac:dyDescent="0.2">
      <c r="A58" s="274"/>
      <c r="B58" s="41">
        <v>51</v>
      </c>
      <c r="C58" s="47" t="s">
        <v>545</v>
      </c>
      <c r="D58" s="96">
        <v>3.9</v>
      </c>
      <c r="E58" s="47">
        <v>423</v>
      </c>
      <c r="F58" s="42" t="s">
        <v>555</v>
      </c>
      <c r="G58" s="42" t="s">
        <v>25</v>
      </c>
      <c r="H58" s="41">
        <v>40</v>
      </c>
      <c r="I58" s="41">
        <v>1982</v>
      </c>
      <c r="J58" s="43">
        <v>24.661980999999997</v>
      </c>
      <c r="K58" s="43">
        <v>3.747315</v>
      </c>
      <c r="L58" s="43">
        <v>4.6900000000000004</v>
      </c>
      <c r="M58" s="43">
        <v>-0.43231599999999998</v>
      </c>
      <c r="N58" s="43">
        <v>16.656981999999999</v>
      </c>
      <c r="O58" s="43">
        <v>0</v>
      </c>
      <c r="P58" s="57">
        <v>2259.52</v>
      </c>
      <c r="Q58" s="43">
        <v>6.14</v>
      </c>
      <c r="R58" s="43">
        <v>1236.8699999999999</v>
      </c>
      <c r="S58" s="62">
        <v>4.9641433618731155E-3</v>
      </c>
      <c r="T58" s="70">
        <v>51.338999999999999</v>
      </c>
      <c r="U58" s="71">
        <v>0.2548541560552039</v>
      </c>
      <c r="V58" s="72">
        <v>297.84860171238694</v>
      </c>
      <c r="W58" s="255">
        <v>15.291249363312232</v>
      </c>
    </row>
    <row r="59" spans="1:23" x14ac:dyDescent="0.2">
      <c r="A59" s="274"/>
      <c r="B59" s="41">
        <v>52</v>
      </c>
      <c r="C59" s="47" t="s">
        <v>227</v>
      </c>
      <c r="D59" s="96">
        <v>3.9</v>
      </c>
      <c r="E59" s="16">
        <v>423</v>
      </c>
      <c r="F59" s="42" t="s">
        <v>229</v>
      </c>
      <c r="G59" s="42" t="s">
        <v>88</v>
      </c>
      <c r="H59" s="41">
        <v>60</v>
      </c>
      <c r="I59" s="41">
        <v>1963</v>
      </c>
      <c r="J59" s="43">
        <f>SUM(K59:O59)</f>
        <v>27.704777</v>
      </c>
      <c r="K59" s="43">
        <v>5.3550000000000004</v>
      </c>
      <c r="L59" s="43">
        <v>7.332433</v>
      </c>
      <c r="M59" s="43">
        <v>0.45277700000000004</v>
      </c>
      <c r="N59" s="43"/>
      <c r="O59" s="43">
        <v>14.564567</v>
      </c>
      <c r="P59" s="57">
        <v>2879.9500000000003</v>
      </c>
      <c r="Q59" s="43">
        <v>14.564567</v>
      </c>
      <c r="R59" s="43">
        <v>2879.9500000000003</v>
      </c>
      <c r="S59" s="62">
        <f>Q59/R59</f>
        <v>5.0572291185610853E-3</v>
      </c>
      <c r="T59" s="70">
        <v>47.850999999999999</v>
      </c>
      <c r="U59" s="71">
        <f>S59*T59</f>
        <v>0.2419934705522665</v>
      </c>
      <c r="V59" s="72">
        <f>S59*60*1000</f>
        <v>303.43374711366511</v>
      </c>
      <c r="W59" s="255">
        <f>V59*T59/1000</f>
        <v>14.519608233135989</v>
      </c>
    </row>
    <row r="60" spans="1:23" x14ac:dyDescent="0.2">
      <c r="A60" s="274"/>
      <c r="B60" s="41">
        <v>53</v>
      </c>
      <c r="C60" s="47" t="s">
        <v>650</v>
      </c>
      <c r="D60" s="95">
        <v>3.5</v>
      </c>
      <c r="E60" s="16">
        <v>435</v>
      </c>
      <c r="F60" s="42" t="s">
        <v>651</v>
      </c>
      <c r="G60" s="42" t="s">
        <v>23</v>
      </c>
      <c r="H60" s="41">
        <v>45</v>
      </c>
      <c r="I60" s="41" t="s">
        <v>43</v>
      </c>
      <c r="J60" s="43">
        <v>22.450099999999999</v>
      </c>
      <c r="K60" s="43">
        <v>3.1316000000000002</v>
      </c>
      <c r="L60" s="43">
        <v>9.3191000000000006</v>
      </c>
      <c r="M60" s="43">
        <v>0.54039999999999999</v>
      </c>
      <c r="N60" s="43">
        <v>0</v>
      </c>
      <c r="O60" s="43">
        <v>9.4589999999999996</v>
      </c>
      <c r="P60" s="57">
        <v>1870.08</v>
      </c>
      <c r="Q60" s="43">
        <v>9.4589999999999996</v>
      </c>
      <c r="R60" s="43">
        <v>1870.08</v>
      </c>
      <c r="S60" s="62">
        <v>5.0580723819301848E-3</v>
      </c>
      <c r="T60" s="70">
        <v>42.4</v>
      </c>
      <c r="U60" s="71">
        <v>0.21446226899383983</v>
      </c>
      <c r="V60" s="72">
        <v>303.48434291581111</v>
      </c>
      <c r="W60" s="255">
        <v>12.867736139630392</v>
      </c>
    </row>
    <row r="61" spans="1:23" x14ac:dyDescent="0.2">
      <c r="A61" s="274"/>
      <c r="B61" s="41">
        <v>54</v>
      </c>
      <c r="C61" s="47" t="s">
        <v>227</v>
      </c>
      <c r="D61" s="96">
        <v>3.9</v>
      </c>
      <c r="E61" s="16">
        <v>423</v>
      </c>
      <c r="F61" s="42" t="s">
        <v>230</v>
      </c>
      <c r="G61" s="42" t="s">
        <v>88</v>
      </c>
      <c r="H61" s="41">
        <v>60</v>
      </c>
      <c r="I61" s="41">
        <v>1964</v>
      </c>
      <c r="J61" s="43">
        <f>SUM(K61:O61)</f>
        <v>24.506039999999999</v>
      </c>
      <c r="K61" s="43">
        <v>5.1000000000000005</v>
      </c>
      <c r="L61" s="43">
        <v>6.5747400000000003</v>
      </c>
      <c r="M61" s="43">
        <v>-0.9059600000000001</v>
      </c>
      <c r="N61" s="43"/>
      <c r="O61" s="43">
        <v>13.737260000000001</v>
      </c>
      <c r="P61" s="57">
        <v>2701.1</v>
      </c>
      <c r="Q61" s="43">
        <v>13.737260000000001</v>
      </c>
      <c r="R61" s="43">
        <v>2701.1</v>
      </c>
      <c r="S61" s="62">
        <f>Q61/R61</f>
        <v>5.085802080633816E-3</v>
      </c>
      <c r="T61" s="70">
        <v>47.850999999999999</v>
      </c>
      <c r="U61" s="71">
        <f>S61*T61</f>
        <v>0.24336071536040874</v>
      </c>
      <c r="V61" s="72">
        <f>S61*60*1000</f>
        <v>305.14812483802893</v>
      </c>
      <c r="W61" s="255">
        <f>V61*T61/1000</f>
        <v>14.601642921624521</v>
      </c>
    </row>
    <row r="62" spans="1:23" x14ac:dyDescent="0.2">
      <c r="A62" s="274"/>
      <c r="B62" s="41">
        <v>55</v>
      </c>
      <c r="C62" s="47" t="s">
        <v>886</v>
      </c>
      <c r="D62" s="96">
        <v>3.9</v>
      </c>
      <c r="E62" s="47">
        <v>423</v>
      </c>
      <c r="F62" s="42" t="s">
        <v>889</v>
      </c>
      <c r="G62" s="42" t="s">
        <v>88</v>
      </c>
      <c r="H62" s="41">
        <v>22</v>
      </c>
      <c r="I62" s="41">
        <v>1962</v>
      </c>
      <c r="J62" s="43">
        <v>9.4169999999999998</v>
      </c>
      <c r="K62" s="43">
        <v>1.9379999999999999</v>
      </c>
      <c r="L62" s="43">
        <v>2.1417739999999998</v>
      </c>
      <c r="M62" s="43">
        <v>0</v>
      </c>
      <c r="N62" s="43">
        <v>0</v>
      </c>
      <c r="O62" s="43">
        <v>5.3372270000000004</v>
      </c>
      <c r="P62" s="57">
        <v>1047.3800000000001</v>
      </c>
      <c r="Q62" s="43">
        <v>4.9000000000000004</v>
      </c>
      <c r="R62" s="43">
        <v>962.36</v>
      </c>
      <c r="S62" s="62">
        <f>Q62/R62</f>
        <v>5.0916496945010185E-3</v>
      </c>
      <c r="T62" s="70">
        <v>52.646999999999998</v>
      </c>
      <c r="U62" s="71">
        <f>S62*T62</f>
        <v>0.26806008146639509</v>
      </c>
      <c r="V62" s="72">
        <f>S62*60*1000</f>
        <v>305.49898167006114</v>
      </c>
      <c r="W62" s="255">
        <f>V62*T62/1000</f>
        <v>16.083604887983707</v>
      </c>
    </row>
    <row r="63" spans="1:23" x14ac:dyDescent="0.2">
      <c r="A63" s="274"/>
      <c r="B63" s="41">
        <v>56</v>
      </c>
      <c r="C63" s="47" t="s">
        <v>141</v>
      </c>
      <c r="D63" s="96">
        <v>3.3</v>
      </c>
      <c r="E63" s="47">
        <v>441</v>
      </c>
      <c r="F63" s="97" t="s">
        <v>143</v>
      </c>
      <c r="G63" s="42" t="s">
        <v>23</v>
      </c>
      <c r="H63" s="41">
        <v>45</v>
      </c>
      <c r="I63" s="41">
        <v>1968</v>
      </c>
      <c r="J63" s="98">
        <v>16.911999999999999</v>
      </c>
      <c r="K63" s="99">
        <v>2.0750000000000002</v>
      </c>
      <c r="L63" s="99">
        <v>5.3665000000000003</v>
      </c>
      <c r="M63" s="43"/>
      <c r="N63" s="99">
        <v>1.7045999999999999</v>
      </c>
      <c r="O63" s="99">
        <v>7.7656999999999998</v>
      </c>
      <c r="P63" s="57">
        <v>1855.46</v>
      </c>
      <c r="Q63" s="43">
        <v>9.4700000000000006</v>
      </c>
      <c r="R63" s="43">
        <v>1855.46</v>
      </c>
      <c r="S63" s="62">
        <v>5.1038556476561067E-3</v>
      </c>
      <c r="T63" s="70">
        <v>92.105000000000004</v>
      </c>
      <c r="U63" s="71">
        <v>0.47009062442736571</v>
      </c>
      <c r="V63" s="72">
        <v>306.23133885936636</v>
      </c>
      <c r="W63" s="255">
        <v>28.205437465641939</v>
      </c>
    </row>
    <row r="64" spans="1:23" x14ac:dyDescent="0.2">
      <c r="A64" s="274"/>
      <c r="B64" s="41">
        <v>57</v>
      </c>
      <c r="C64" s="47" t="s">
        <v>141</v>
      </c>
      <c r="D64" s="96">
        <v>3.3</v>
      </c>
      <c r="E64" s="47">
        <v>411</v>
      </c>
      <c r="F64" s="97" t="s">
        <v>151</v>
      </c>
      <c r="G64" s="42" t="s">
        <v>23</v>
      </c>
      <c r="H64" s="41">
        <v>45</v>
      </c>
      <c r="I64" s="41">
        <v>1983</v>
      </c>
      <c r="J64" s="98">
        <v>19.920999999999999</v>
      </c>
      <c r="K64" s="99">
        <v>2.27</v>
      </c>
      <c r="L64" s="99">
        <v>6.2801</v>
      </c>
      <c r="M64" s="43"/>
      <c r="N64" s="99">
        <v>2.0468500000000001</v>
      </c>
      <c r="O64" s="99">
        <v>9.3249999999999993</v>
      </c>
      <c r="P64" s="57">
        <v>2334.15</v>
      </c>
      <c r="Q64" s="43">
        <v>11.26</v>
      </c>
      <c r="R64" s="43">
        <v>2205.25</v>
      </c>
      <c r="S64" s="62">
        <v>5.1059970524883801E-3</v>
      </c>
      <c r="T64" s="70">
        <v>92.105000000000004</v>
      </c>
      <c r="U64" s="71">
        <v>0.47028785851944227</v>
      </c>
      <c r="V64" s="72">
        <v>306.35982314930283</v>
      </c>
      <c r="W64" s="255">
        <v>28.217271511166537</v>
      </c>
    </row>
    <row r="65" spans="1:23" x14ac:dyDescent="0.2">
      <c r="A65" s="274"/>
      <c r="B65" s="41">
        <v>58</v>
      </c>
      <c r="C65" s="47" t="s">
        <v>722</v>
      </c>
      <c r="D65" s="95">
        <v>3.9</v>
      </c>
      <c r="E65" s="16">
        <v>423</v>
      </c>
      <c r="F65" s="42" t="s">
        <v>725</v>
      </c>
      <c r="G65" s="42" t="s">
        <v>23</v>
      </c>
      <c r="H65" s="41">
        <v>29</v>
      </c>
      <c r="I65" s="41">
        <v>1984</v>
      </c>
      <c r="J65" s="43">
        <v>11.836</v>
      </c>
      <c r="K65" s="43">
        <v>2.1419999999999999</v>
      </c>
      <c r="L65" s="43">
        <v>2.09</v>
      </c>
      <c r="M65" s="43">
        <v>-4.5999999999999999E-2</v>
      </c>
      <c r="N65" s="43">
        <v>1.369</v>
      </c>
      <c r="O65" s="43">
        <v>7.6040000000000001</v>
      </c>
      <c r="P65" s="57">
        <v>1486.56</v>
      </c>
      <c r="Q65" s="43">
        <v>7.6040000000000001</v>
      </c>
      <c r="R65" s="43">
        <v>1486.56</v>
      </c>
      <c r="S65" s="62">
        <v>5.1151652136476166E-3</v>
      </c>
      <c r="T65" s="70">
        <v>44.47</v>
      </c>
      <c r="U65" s="71">
        <v>0.22747139705090949</v>
      </c>
      <c r="V65" s="72">
        <v>306.90991281885698</v>
      </c>
      <c r="W65" s="255">
        <v>13.64828382305457</v>
      </c>
    </row>
    <row r="66" spans="1:23" x14ac:dyDescent="0.2">
      <c r="A66" s="274"/>
      <c r="B66" s="41">
        <v>59</v>
      </c>
      <c r="C66" s="47" t="s">
        <v>613</v>
      </c>
      <c r="D66" s="95">
        <v>4.7</v>
      </c>
      <c r="E66" s="16">
        <v>399</v>
      </c>
      <c r="F66" s="42" t="s">
        <v>614</v>
      </c>
      <c r="G66" s="42" t="s">
        <v>615</v>
      </c>
      <c r="H66" s="41">
        <v>40</v>
      </c>
      <c r="I66" s="41">
        <v>1975</v>
      </c>
      <c r="J66" s="43">
        <v>18.355</v>
      </c>
      <c r="K66" s="43">
        <v>2.5219999999999998</v>
      </c>
      <c r="L66" s="43">
        <v>5.6050000000000004</v>
      </c>
      <c r="M66" s="43">
        <v>0.33400000000000002</v>
      </c>
      <c r="N66" s="43">
        <v>1.7809999999999999</v>
      </c>
      <c r="O66" s="43">
        <v>8.1129999999999995</v>
      </c>
      <c r="P66" s="57">
        <v>1929.52</v>
      </c>
      <c r="Q66" s="43">
        <v>9.8940000000000001</v>
      </c>
      <c r="R66" s="43">
        <v>1929.52</v>
      </c>
      <c r="S66" s="62">
        <v>5.1277001534060281E-3</v>
      </c>
      <c r="T66" s="70">
        <v>59.841000000000001</v>
      </c>
      <c r="U66" s="71">
        <v>0.30684670487997012</v>
      </c>
      <c r="V66" s="72">
        <v>307.66200920436171</v>
      </c>
      <c r="W66" s="255">
        <v>18.410802292798209</v>
      </c>
    </row>
    <row r="67" spans="1:23" x14ac:dyDescent="0.2">
      <c r="A67" s="274"/>
      <c r="B67" s="41">
        <v>60</v>
      </c>
      <c r="C67" s="47" t="s">
        <v>179</v>
      </c>
      <c r="D67" s="95">
        <v>4.5</v>
      </c>
      <c r="E67" s="16">
        <v>405</v>
      </c>
      <c r="F67" s="42" t="s">
        <v>190</v>
      </c>
      <c r="G67" s="42" t="s">
        <v>183</v>
      </c>
      <c r="H67" s="41">
        <v>20</v>
      </c>
      <c r="I67" s="41">
        <v>1981</v>
      </c>
      <c r="J67" s="43">
        <v>10.128</v>
      </c>
      <c r="K67" s="43">
        <v>2.4</v>
      </c>
      <c r="L67" s="43">
        <v>1.1399999999999999</v>
      </c>
      <c r="M67" s="43"/>
      <c r="N67" s="43">
        <v>1.175</v>
      </c>
      <c r="O67" s="43">
        <v>5.3550000000000004</v>
      </c>
      <c r="P67" s="57">
        <v>1041.52</v>
      </c>
      <c r="Q67" s="43">
        <v>5.3540000000000001</v>
      </c>
      <c r="R67" s="43">
        <v>1041.5</v>
      </c>
      <c r="S67" s="62">
        <v>5.1406625060009606E-3</v>
      </c>
      <c r="T67" s="70">
        <v>54.3</v>
      </c>
      <c r="U67" s="71">
        <v>0.27913797407585217</v>
      </c>
      <c r="V67" s="72">
        <v>308.43975036005764</v>
      </c>
      <c r="W67" s="255">
        <v>16.748278444551129</v>
      </c>
    </row>
    <row r="68" spans="1:23" x14ac:dyDescent="0.2">
      <c r="A68" s="274"/>
      <c r="B68" s="41">
        <v>61</v>
      </c>
      <c r="C68" s="47" t="s">
        <v>763</v>
      </c>
      <c r="D68" s="95">
        <v>3.6</v>
      </c>
      <c r="E68" s="16">
        <v>432</v>
      </c>
      <c r="F68" s="42" t="s">
        <v>768</v>
      </c>
      <c r="G68" s="42" t="s">
        <v>23</v>
      </c>
      <c r="H68" s="41">
        <v>45</v>
      </c>
      <c r="I68" s="41">
        <v>1976</v>
      </c>
      <c r="J68" s="43">
        <v>18.89</v>
      </c>
      <c r="K68" s="43">
        <v>3.18</v>
      </c>
      <c r="L68" s="43">
        <v>4.03</v>
      </c>
      <c r="M68" s="43">
        <v>-0.23</v>
      </c>
      <c r="N68" s="43">
        <v>3.9319999999999999</v>
      </c>
      <c r="O68" s="43">
        <v>7.9779999999999998</v>
      </c>
      <c r="P68" s="57">
        <v>2312.85</v>
      </c>
      <c r="Q68" s="43">
        <v>11.91</v>
      </c>
      <c r="R68" s="43">
        <v>2312.85</v>
      </c>
      <c r="S68" s="62">
        <v>5.1494908878656209E-3</v>
      </c>
      <c r="T68" s="70">
        <v>76.099999999999994</v>
      </c>
      <c r="U68" s="71">
        <v>0.39187625656657371</v>
      </c>
      <c r="V68" s="72">
        <v>308.96945327193725</v>
      </c>
      <c r="W68" s="255">
        <v>23.512575393994421</v>
      </c>
    </row>
    <row r="69" spans="1:23" x14ac:dyDescent="0.2">
      <c r="A69" s="274"/>
      <c r="B69" s="41">
        <v>62</v>
      </c>
      <c r="C69" s="47" t="s">
        <v>227</v>
      </c>
      <c r="D69" s="96">
        <v>3.9</v>
      </c>
      <c r="E69" s="16">
        <v>423</v>
      </c>
      <c r="F69" s="42" t="s">
        <v>231</v>
      </c>
      <c r="G69" s="42" t="s">
        <v>88</v>
      </c>
      <c r="H69" s="41">
        <v>60</v>
      </c>
      <c r="I69" s="41">
        <v>1967</v>
      </c>
      <c r="J69" s="43">
        <f>SUM(K69:O69)</f>
        <v>27.206900000000001</v>
      </c>
      <c r="K69" s="43">
        <v>4.2330000000000005</v>
      </c>
      <c r="L69" s="43">
        <v>9.6</v>
      </c>
      <c r="M69" s="43">
        <v>-0.58310000000000006</v>
      </c>
      <c r="N69" s="43"/>
      <c r="O69" s="43">
        <v>13.957000000000001</v>
      </c>
      <c r="P69" s="57">
        <v>2703.07</v>
      </c>
      <c r="Q69" s="43">
        <v>13.957000000000001</v>
      </c>
      <c r="R69" s="43">
        <v>2703.07</v>
      </c>
      <c r="S69" s="62">
        <f>Q69/R69</f>
        <v>5.1633882955306369E-3</v>
      </c>
      <c r="T69" s="70">
        <v>47.850999999999999</v>
      </c>
      <c r="U69" s="71">
        <f>S69*T69</f>
        <v>0.24707329332943651</v>
      </c>
      <c r="V69" s="72">
        <f>S69*60*1000</f>
        <v>309.80329773183826</v>
      </c>
      <c r="W69" s="255">
        <f>V69*T69/1000</f>
        <v>14.824397599766193</v>
      </c>
    </row>
    <row r="70" spans="1:23" x14ac:dyDescent="0.2">
      <c r="A70" s="274"/>
      <c r="B70" s="41">
        <v>63</v>
      </c>
      <c r="C70" s="47" t="s">
        <v>722</v>
      </c>
      <c r="D70" s="96">
        <v>3.9</v>
      </c>
      <c r="E70" s="16">
        <v>423</v>
      </c>
      <c r="F70" s="42" t="s">
        <v>726</v>
      </c>
      <c r="G70" s="42" t="s">
        <v>23</v>
      </c>
      <c r="H70" s="41">
        <v>21</v>
      </c>
      <c r="I70" s="41">
        <v>1991</v>
      </c>
      <c r="J70" s="43">
        <v>10.895</v>
      </c>
      <c r="K70" s="43">
        <v>1.3260000000000001</v>
      </c>
      <c r="L70" s="43">
        <v>3.8410000000000002</v>
      </c>
      <c r="M70" s="43">
        <v>0.19700000000000001</v>
      </c>
      <c r="N70" s="43">
        <v>1.0309999999999999</v>
      </c>
      <c r="O70" s="43">
        <v>5.7279999999999998</v>
      </c>
      <c r="P70" s="57">
        <v>1096.79</v>
      </c>
      <c r="Q70" s="43">
        <v>5.7279999999999998</v>
      </c>
      <c r="R70" s="43">
        <v>1096.79</v>
      </c>
      <c r="S70" s="62">
        <v>5.2225129696660258E-3</v>
      </c>
      <c r="T70" s="70">
        <v>44.47</v>
      </c>
      <c r="U70" s="71">
        <v>0.23224515176104815</v>
      </c>
      <c r="V70" s="72">
        <v>313.35077817996154</v>
      </c>
      <c r="W70" s="255">
        <v>13.934709105662888</v>
      </c>
    </row>
    <row r="71" spans="1:23" x14ac:dyDescent="0.2">
      <c r="A71" s="274"/>
      <c r="B71" s="41">
        <v>64</v>
      </c>
      <c r="C71" s="47" t="s">
        <v>141</v>
      </c>
      <c r="D71" s="96">
        <v>3.3</v>
      </c>
      <c r="E71" s="47">
        <v>411</v>
      </c>
      <c r="F71" s="97" t="s">
        <v>146</v>
      </c>
      <c r="G71" s="42" t="s">
        <v>23</v>
      </c>
      <c r="H71" s="41">
        <v>19</v>
      </c>
      <c r="I71" s="41">
        <v>1984</v>
      </c>
      <c r="J71" s="98">
        <v>9.3079999999999998</v>
      </c>
      <c r="K71" s="99">
        <v>1.4730000000000001</v>
      </c>
      <c r="L71" s="99">
        <v>2.5586000000000002</v>
      </c>
      <c r="M71" s="43"/>
      <c r="N71" s="99">
        <v>0.94977</v>
      </c>
      <c r="O71" s="99">
        <v>4.327</v>
      </c>
      <c r="P71" s="57">
        <v>1052.29</v>
      </c>
      <c r="Q71" s="43">
        <v>5.2229999999999999</v>
      </c>
      <c r="R71" s="43">
        <v>993.37</v>
      </c>
      <c r="S71" s="62">
        <v>5.2578596092090557E-3</v>
      </c>
      <c r="T71" s="70">
        <v>92.105000000000004</v>
      </c>
      <c r="U71" s="71">
        <v>0.48427515930620008</v>
      </c>
      <c r="V71" s="72">
        <v>315.4715765525433</v>
      </c>
      <c r="W71" s="255">
        <v>29.056509558372003</v>
      </c>
    </row>
    <row r="72" spans="1:23" x14ac:dyDescent="0.2">
      <c r="A72" s="274"/>
      <c r="B72" s="41">
        <v>65</v>
      </c>
      <c r="C72" s="47" t="s">
        <v>179</v>
      </c>
      <c r="D72" s="95">
        <v>4.5</v>
      </c>
      <c r="E72" s="16">
        <v>405</v>
      </c>
      <c r="F72" s="42" t="s">
        <v>192</v>
      </c>
      <c r="G72" s="42" t="s">
        <v>183</v>
      </c>
      <c r="H72" s="41">
        <v>20</v>
      </c>
      <c r="I72" s="41">
        <v>1981</v>
      </c>
      <c r="J72" s="43">
        <v>12.739000000000001</v>
      </c>
      <c r="K72" s="43">
        <v>2.8490000000000002</v>
      </c>
      <c r="L72" s="43">
        <v>3.706</v>
      </c>
      <c r="M72" s="43">
        <v>-0.36799999999999999</v>
      </c>
      <c r="N72" s="43">
        <v>1.179</v>
      </c>
      <c r="O72" s="43">
        <v>5.3719999999999999</v>
      </c>
      <c r="P72" s="57">
        <v>1019.7</v>
      </c>
      <c r="Q72" s="43">
        <v>5.3719999999999999</v>
      </c>
      <c r="R72" s="43">
        <v>1019.7</v>
      </c>
      <c r="S72" s="62">
        <v>5.2682161420025495E-3</v>
      </c>
      <c r="T72" s="70">
        <v>54.3</v>
      </c>
      <c r="U72" s="71">
        <v>0.28606413651073842</v>
      </c>
      <c r="V72" s="72">
        <v>316.09296852015297</v>
      </c>
      <c r="W72" s="255">
        <v>17.163848190644305</v>
      </c>
    </row>
    <row r="73" spans="1:23" x14ac:dyDescent="0.2">
      <c r="A73" s="274"/>
      <c r="B73" s="41">
        <v>66</v>
      </c>
      <c r="C73" s="47" t="s">
        <v>227</v>
      </c>
      <c r="D73" s="96">
        <v>3.9</v>
      </c>
      <c r="E73" s="16">
        <v>423</v>
      </c>
      <c r="F73" s="42" t="s">
        <v>232</v>
      </c>
      <c r="G73" s="42" t="s">
        <v>88</v>
      </c>
      <c r="H73" s="41">
        <v>30</v>
      </c>
      <c r="I73" s="41">
        <v>1987</v>
      </c>
      <c r="J73" s="43">
        <f>SUM(K73:O73)</f>
        <v>15.319660000000001</v>
      </c>
      <c r="K73" s="43">
        <v>3.06</v>
      </c>
      <c r="L73" s="43">
        <v>4.0121650000000004</v>
      </c>
      <c r="M73" s="43">
        <v>0.28366000000000002</v>
      </c>
      <c r="N73" s="43"/>
      <c r="O73" s="43">
        <v>7.9638350000000004</v>
      </c>
      <c r="P73" s="57">
        <v>1510.76</v>
      </c>
      <c r="Q73" s="43">
        <v>7.9638350000000004</v>
      </c>
      <c r="R73" s="43">
        <v>1510.76</v>
      </c>
      <c r="S73" s="62">
        <f>Q73/R73</f>
        <v>5.2714097540310844E-3</v>
      </c>
      <c r="T73" s="70">
        <v>47.850999999999999</v>
      </c>
      <c r="U73" s="71">
        <f>S73*T73</f>
        <v>0.25224222814014141</v>
      </c>
      <c r="V73" s="72">
        <f>S73*60*1000</f>
        <v>316.2845852418651</v>
      </c>
      <c r="W73" s="255">
        <f>V73*T73/1000</f>
        <v>15.134533688408487</v>
      </c>
    </row>
    <row r="74" spans="1:23" x14ac:dyDescent="0.2">
      <c r="A74" s="274"/>
      <c r="B74" s="41">
        <v>67</v>
      </c>
      <c r="C74" s="47" t="s">
        <v>845</v>
      </c>
      <c r="D74" s="95">
        <v>3.6</v>
      </c>
      <c r="E74" s="16">
        <v>432</v>
      </c>
      <c r="F74" s="42" t="s">
        <v>850</v>
      </c>
      <c r="G74" s="42" t="s">
        <v>88</v>
      </c>
      <c r="H74" s="41">
        <v>8</v>
      </c>
      <c r="I74" s="41">
        <v>1970</v>
      </c>
      <c r="J74" s="43">
        <f>SUM(K74+L74+M74+O74)</f>
        <v>3.5</v>
      </c>
      <c r="K74" s="43">
        <v>0.71399999999999997</v>
      </c>
      <c r="L74" s="43">
        <v>0.63500000000000001</v>
      </c>
      <c r="M74" s="43">
        <v>0</v>
      </c>
      <c r="N74" s="43"/>
      <c r="O74" s="43">
        <v>2.1509999999999998</v>
      </c>
      <c r="P74" s="57"/>
      <c r="Q74" s="43">
        <v>2.1509999999999998</v>
      </c>
      <c r="R74" s="43">
        <v>407.05</v>
      </c>
      <c r="S74" s="62">
        <f>Q74/R74</f>
        <v>5.284363100356221E-3</v>
      </c>
      <c r="T74" s="70">
        <v>50.79</v>
      </c>
      <c r="U74" s="71">
        <f>S74*T74</f>
        <v>0.26839280186709247</v>
      </c>
      <c r="V74" s="72">
        <f>S74*60*1000</f>
        <v>317.06178602137322</v>
      </c>
      <c r="W74" s="255">
        <f>V74*T74/1000</f>
        <v>16.103568112025545</v>
      </c>
    </row>
    <row r="75" spans="1:23" x14ac:dyDescent="0.2">
      <c r="A75" s="274"/>
      <c r="B75" s="41">
        <v>68</v>
      </c>
      <c r="C75" s="47" t="s">
        <v>763</v>
      </c>
      <c r="D75" s="95">
        <v>3.6</v>
      </c>
      <c r="E75" s="16">
        <v>432</v>
      </c>
      <c r="F75" s="42" t="s">
        <v>769</v>
      </c>
      <c r="G75" s="42" t="s">
        <v>23</v>
      </c>
      <c r="H75" s="41">
        <v>18</v>
      </c>
      <c r="I75" s="41">
        <v>1978</v>
      </c>
      <c r="J75" s="43">
        <v>8.3300000000000018</v>
      </c>
      <c r="K75" s="43">
        <v>1.31</v>
      </c>
      <c r="L75" s="43">
        <v>2.2400000000000002</v>
      </c>
      <c r="M75" s="43">
        <v>-0.03</v>
      </c>
      <c r="N75" s="43">
        <v>1.5002</v>
      </c>
      <c r="O75" s="43">
        <v>3.3098000000000001</v>
      </c>
      <c r="P75" s="57">
        <v>1037.27</v>
      </c>
      <c r="Q75" s="43">
        <v>4.8099999999999996</v>
      </c>
      <c r="R75" s="43">
        <v>910</v>
      </c>
      <c r="S75" s="62">
        <v>5.2857142857142851E-3</v>
      </c>
      <c r="T75" s="70">
        <v>76.099999999999994</v>
      </c>
      <c r="U75" s="71">
        <v>0.40224285714285707</v>
      </c>
      <c r="V75" s="72">
        <v>317.14285714285711</v>
      </c>
      <c r="W75" s="255">
        <v>24.134571428571423</v>
      </c>
    </row>
    <row r="76" spans="1:23" x14ac:dyDescent="0.2">
      <c r="A76" s="274"/>
      <c r="B76" s="41">
        <v>69</v>
      </c>
      <c r="C76" s="47" t="s">
        <v>991</v>
      </c>
      <c r="D76" s="95">
        <v>3.5</v>
      </c>
      <c r="E76" s="16">
        <v>435</v>
      </c>
      <c r="F76" s="42" t="s">
        <v>113</v>
      </c>
      <c r="G76" s="42" t="s">
        <v>23</v>
      </c>
      <c r="H76" s="41">
        <v>22</v>
      </c>
      <c r="I76" s="41">
        <v>1982</v>
      </c>
      <c r="J76" s="43">
        <v>11.387</v>
      </c>
      <c r="K76" s="43">
        <v>1.6913990000000001</v>
      </c>
      <c r="L76" s="43">
        <v>3.6169340000000001</v>
      </c>
      <c r="M76" s="43">
        <v>-0.16139899999999999</v>
      </c>
      <c r="N76" s="43">
        <v>0</v>
      </c>
      <c r="O76" s="43">
        <v>6.2400659999999997</v>
      </c>
      <c r="P76" s="57">
        <v>1180.06</v>
      </c>
      <c r="Q76" s="43">
        <v>6.2400659999999997</v>
      </c>
      <c r="R76" s="43">
        <v>1180.06</v>
      </c>
      <c r="S76" s="62">
        <v>5.2879226480009494E-3</v>
      </c>
      <c r="T76" s="70">
        <v>67.58</v>
      </c>
      <c r="U76" s="71">
        <v>0.35735781255190413</v>
      </c>
      <c r="V76" s="72">
        <v>317.27535888005696</v>
      </c>
      <c r="W76" s="255">
        <v>21.441468753114247</v>
      </c>
    </row>
    <row r="77" spans="1:23" x14ac:dyDescent="0.2">
      <c r="A77" s="274"/>
      <c r="B77" s="41">
        <v>70</v>
      </c>
      <c r="C77" s="100" t="s">
        <v>38</v>
      </c>
      <c r="D77" s="95">
        <v>3.9</v>
      </c>
      <c r="E77" s="16">
        <v>423</v>
      </c>
      <c r="F77" s="101" t="s">
        <v>39</v>
      </c>
      <c r="G77" s="42" t="s">
        <v>23</v>
      </c>
      <c r="H77" s="102">
        <v>20</v>
      </c>
      <c r="I77" s="103" t="s">
        <v>40</v>
      </c>
      <c r="J77" s="104">
        <v>8.6</v>
      </c>
      <c r="K77" s="104">
        <v>1.68</v>
      </c>
      <c r="L77" s="104">
        <v>2.08</v>
      </c>
      <c r="M77" s="104">
        <v>-0.25</v>
      </c>
      <c r="N77" s="43">
        <v>0.9161999999999999</v>
      </c>
      <c r="O77" s="43">
        <v>4.1738</v>
      </c>
      <c r="P77" s="105">
        <v>960.25</v>
      </c>
      <c r="Q77" s="104">
        <v>5.09</v>
      </c>
      <c r="R77" s="106">
        <v>960.25</v>
      </c>
      <c r="S77" s="62">
        <f>Q77/R77</f>
        <v>5.3007029419422022E-3</v>
      </c>
      <c r="T77" s="70">
        <v>56</v>
      </c>
      <c r="U77" s="71">
        <f>S77*T77</f>
        <v>0.29683936474876332</v>
      </c>
      <c r="V77" s="72">
        <f>S77*60*1000</f>
        <v>318.04217651653209</v>
      </c>
      <c r="W77" s="255">
        <f>V77*T77/1000</f>
        <v>17.810361884925797</v>
      </c>
    </row>
    <row r="78" spans="1:23" x14ac:dyDescent="0.2">
      <c r="A78" s="274"/>
      <c r="B78" s="41">
        <v>71</v>
      </c>
      <c r="C78" s="47" t="s">
        <v>333</v>
      </c>
      <c r="D78" s="96">
        <v>6</v>
      </c>
      <c r="E78" s="47">
        <v>372</v>
      </c>
      <c r="F78" s="42" t="s">
        <v>339</v>
      </c>
      <c r="G78" s="42" t="s">
        <v>181</v>
      </c>
      <c r="H78" s="41">
        <v>32</v>
      </c>
      <c r="I78" s="41">
        <v>2004</v>
      </c>
      <c r="J78" s="43">
        <v>22.992699999999999</v>
      </c>
      <c r="K78" s="43">
        <v>5.7374999999999998</v>
      </c>
      <c r="L78" s="43">
        <v>0</v>
      </c>
      <c r="M78" s="43">
        <v>0.66300000000000003</v>
      </c>
      <c r="N78" s="43">
        <v>0.22670000000000001</v>
      </c>
      <c r="O78" s="43">
        <v>16.365500000000001</v>
      </c>
      <c r="P78" s="57">
        <v>2989.66</v>
      </c>
      <c r="Q78" s="43">
        <v>15.6084</v>
      </c>
      <c r="R78" s="43">
        <v>2939.28</v>
      </c>
      <c r="S78" s="62">
        <v>5.3102800685882251E-3</v>
      </c>
      <c r="T78" s="70">
        <v>56.2</v>
      </c>
      <c r="U78" s="71">
        <v>0.29843773985465827</v>
      </c>
      <c r="V78" s="72">
        <v>318.61680411529352</v>
      </c>
      <c r="W78" s="255">
        <v>17.906264391279496</v>
      </c>
    </row>
    <row r="79" spans="1:23" x14ac:dyDescent="0.2">
      <c r="A79" s="274"/>
      <c r="B79" s="41">
        <v>72</v>
      </c>
      <c r="C79" s="47" t="s">
        <v>991</v>
      </c>
      <c r="D79" s="95">
        <v>3.5</v>
      </c>
      <c r="E79" s="16">
        <v>435</v>
      </c>
      <c r="F79" s="42" t="s">
        <v>107</v>
      </c>
      <c r="G79" s="42" t="s">
        <v>23</v>
      </c>
      <c r="H79" s="41">
        <v>10</v>
      </c>
      <c r="I79" s="41">
        <v>1963</v>
      </c>
      <c r="J79" s="43">
        <v>4.4930000000000003</v>
      </c>
      <c r="K79" s="43">
        <v>0.46861999999999998</v>
      </c>
      <c r="L79" s="43">
        <v>1.7795810000000001</v>
      </c>
      <c r="M79" s="43">
        <v>-0.16261999999999999</v>
      </c>
      <c r="N79" s="43">
        <v>0.43333500000000003</v>
      </c>
      <c r="O79" s="43">
        <v>1.9740839999999999</v>
      </c>
      <c r="P79" s="57">
        <v>453.09</v>
      </c>
      <c r="Q79" s="43">
        <v>2.4074</v>
      </c>
      <c r="R79" s="43">
        <v>453.09</v>
      </c>
      <c r="S79" s="62">
        <v>5.3132931647134124E-3</v>
      </c>
      <c r="T79" s="70">
        <v>67.58</v>
      </c>
      <c r="U79" s="71">
        <v>0.35907235207133242</v>
      </c>
      <c r="V79" s="72">
        <v>318.79758988280474</v>
      </c>
      <c r="W79" s="255">
        <v>21.544341124279946</v>
      </c>
    </row>
    <row r="80" spans="1:23" x14ac:dyDescent="0.2">
      <c r="A80" s="274"/>
      <c r="B80" s="41">
        <v>73</v>
      </c>
      <c r="C80" s="47" t="s">
        <v>503</v>
      </c>
      <c r="D80" s="95">
        <v>3.7</v>
      </c>
      <c r="E80" s="16">
        <v>429</v>
      </c>
      <c r="F80" s="48" t="s">
        <v>513</v>
      </c>
      <c r="G80" s="48" t="s">
        <v>23</v>
      </c>
      <c r="H80" s="47">
        <v>60</v>
      </c>
      <c r="I80" s="47">
        <v>1986</v>
      </c>
      <c r="J80" s="43">
        <v>34.049999999999997</v>
      </c>
      <c r="K80" s="43">
        <v>5.508</v>
      </c>
      <c r="L80" s="43">
        <v>8.2864660000000008</v>
      </c>
      <c r="M80" s="43">
        <v>-0.29413</v>
      </c>
      <c r="N80" s="43">
        <v>3.6459959999999998</v>
      </c>
      <c r="O80" s="43">
        <v>16.609529999999999</v>
      </c>
      <c r="P80" s="59">
        <v>3808.22</v>
      </c>
      <c r="Q80" s="43">
        <v>20.255526</v>
      </c>
      <c r="R80" s="49">
        <v>3808.22</v>
      </c>
      <c r="S80" s="62">
        <v>5.3188959671447555E-3</v>
      </c>
      <c r="T80" s="70">
        <v>57.878999999999998</v>
      </c>
      <c r="U80" s="71">
        <v>0.30785237968237128</v>
      </c>
      <c r="V80" s="72">
        <v>319.13375802868535</v>
      </c>
      <c r="W80" s="255">
        <v>18.47114278094228</v>
      </c>
    </row>
    <row r="81" spans="1:23" x14ac:dyDescent="0.2">
      <c r="A81" s="274"/>
      <c r="B81" s="41">
        <v>74</v>
      </c>
      <c r="C81" s="47" t="s">
        <v>991</v>
      </c>
      <c r="D81" s="95">
        <v>3.5</v>
      </c>
      <c r="E81" s="16">
        <v>435</v>
      </c>
      <c r="F81" s="42" t="s">
        <v>114</v>
      </c>
      <c r="G81" s="42" t="s">
        <v>23</v>
      </c>
      <c r="H81" s="41">
        <v>22</v>
      </c>
      <c r="I81" s="41">
        <v>1982</v>
      </c>
      <c r="J81" s="43">
        <v>12.194000000000001</v>
      </c>
      <c r="K81" s="43">
        <v>2.1053169999999999</v>
      </c>
      <c r="L81" s="43">
        <v>4.0471560000000002</v>
      </c>
      <c r="M81" s="43">
        <v>-6.5317E-2</v>
      </c>
      <c r="N81" s="43">
        <v>1.2213540000000001</v>
      </c>
      <c r="O81" s="43">
        <v>4.8854800000000003</v>
      </c>
      <c r="P81" s="57">
        <v>1146.26</v>
      </c>
      <c r="Q81" s="43">
        <v>6.1068340000000001</v>
      </c>
      <c r="R81" s="43">
        <v>1146.26</v>
      </c>
      <c r="S81" s="62">
        <v>5.3276167710641564E-3</v>
      </c>
      <c r="T81" s="70">
        <v>67.58</v>
      </c>
      <c r="U81" s="71">
        <v>0.36004034138851571</v>
      </c>
      <c r="V81" s="72">
        <v>319.65700626384938</v>
      </c>
      <c r="W81" s="255">
        <v>21.60242048331094</v>
      </c>
    </row>
    <row r="82" spans="1:23" x14ac:dyDescent="0.2">
      <c r="A82" s="274"/>
      <c r="B82" s="41">
        <v>75</v>
      </c>
      <c r="C82" s="47" t="s">
        <v>722</v>
      </c>
      <c r="D82" s="95">
        <v>3.9</v>
      </c>
      <c r="E82" s="16">
        <v>423</v>
      </c>
      <c r="F82" s="42" t="s">
        <v>727</v>
      </c>
      <c r="G82" s="42" t="s">
        <v>23</v>
      </c>
      <c r="H82" s="41">
        <v>21</v>
      </c>
      <c r="I82" s="41">
        <v>1980</v>
      </c>
      <c r="J82" s="43">
        <v>11.281000000000001</v>
      </c>
      <c r="K82" s="43">
        <v>1.581</v>
      </c>
      <c r="L82" s="43">
        <v>4.1159999999999997</v>
      </c>
      <c r="M82" s="43">
        <v>-1.1120000000000001</v>
      </c>
      <c r="N82" s="43">
        <v>1.0049999999999999</v>
      </c>
      <c r="O82" s="43">
        <v>5.5839999999999996</v>
      </c>
      <c r="P82" s="57">
        <v>1046.24</v>
      </c>
      <c r="Q82" s="43">
        <v>5.5839999999999996</v>
      </c>
      <c r="R82" s="43">
        <v>1046.24</v>
      </c>
      <c r="S82" s="62">
        <v>5.337207524086251E-3</v>
      </c>
      <c r="T82" s="70">
        <v>44.47</v>
      </c>
      <c r="U82" s="71">
        <v>0.23734561859611558</v>
      </c>
      <c r="V82" s="72">
        <v>320.23245144517506</v>
      </c>
      <c r="W82" s="255">
        <v>14.240737115766935</v>
      </c>
    </row>
    <row r="83" spans="1:23" x14ac:dyDescent="0.2">
      <c r="A83" s="274"/>
      <c r="B83" s="41">
        <v>76</v>
      </c>
      <c r="C83" s="47" t="s">
        <v>292</v>
      </c>
      <c r="D83" s="95">
        <v>3.9</v>
      </c>
      <c r="E83" s="16">
        <v>423</v>
      </c>
      <c r="F83" s="42" t="s">
        <v>297</v>
      </c>
      <c r="G83" s="42"/>
      <c r="H83" s="41">
        <v>86</v>
      </c>
      <c r="I83" s="41">
        <v>2006</v>
      </c>
      <c r="J83" s="43">
        <v>41.51</v>
      </c>
      <c r="K83" s="43">
        <v>13.2753</v>
      </c>
      <c r="L83" s="43">
        <v>1.151832</v>
      </c>
      <c r="M83" s="43">
        <v>0</v>
      </c>
      <c r="N83" s="43">
        <v>0</v>
      </c>
      <c r="O83" s="43">
        <v>27.082868000000001</v>
      </c>
      <c r="P83" s="57">
        <v>5049.0600000000004</v>
      </c>
      <c r="Q83" s="43">
        <v>27.082868000000001</v>
      </c>
      <c r="R83" s="43">
        <v>5049.0600000000004</v>
      </c>
      <c r="S83" s="62">
        <v>5.3639425952553546E-3</v>
      </c>
      <c r="T83" s="70">
        <v>53.41</v>
      </c>
      <c r="U83" s="71">
        <v>0.28648817401258847</v>
      </c>
      <c r="V83" s="72">
        <v>321.83655571532125</v>
      </c>
      <c r="W83" s="255">
        <v>17.189290440755308</v>
      </c>
    </row>
    <row r="84" spans="1:23" x14ac:dyDescent="0.2">
      <c r="A84" s="274"/>
      <c r="B84" s="41">
        <v>77</v>
      </c>
      <c r="C84" s="47" t="s">
        <v>461</v>
      </c>
      <c r="D84" s="95">
        <v>3.9</v>
      </c>
      <c r="E84" s="16">
        <v>423</v>
      </c>
      <c r="F84" s="42" t="s">
        <v>462</v>
      </c>
      <c r="G84" s="42" t="s">
        <v>23</v>
      </c>
      <c r="H84" s="41">
        <v>31</v>
      </c>
      <c r="I84" s="41" t="s">
        <v>43</v>
      </c>
      <c r="J84" s="43">
        <v>15.84895</v>
      </c>
      <c r="K84" s="43">
        <v>2.7549999999999999</v>
      </c>
      <c r="L84" s="43">
        <v>3.573</v>
      </c>
      <c r="M84" s="43">
        <v>0.20194999999999999</v>
      </c>
      <c r="N84" s="43">
        <v>3.0752700000000006</v>
      </c>
      <c r="O84" s="43">
        <v>6.2437300000000002</v>
      </c>
      <c r="P84" s="57">
        <v>1737.18</v>
      </c>
      <c r="Q84" s="43">
        <v>9.3190000000000008</v>
      </c>
      <c r="R84" s="43">
        <v>1737.18</v>
      </c>
      <c r="S84" s="62">
        <v>5.3644412208291598E-3</v>
      </c>
      <c r="T84" s="70">
        <v>78.7</v>
      </c>
      <c r="U84" s="71">
        <v>0.42218152407925491</v>
      </c>
      <c r="V84" s="72">
        <v>321.86647324974962</v>
      </c>
      <c r="W84" s="255">
        <v>25.330891444755295</v>
      </c>
    </row>
    <row r="85" spans="1:23" x14ac:dyDescent="0.2">
      <c r="A85" s="274"/>
      <c r="B85" s="41">
        <v>78</v>
      </c>
      <c r="C85" s="47" t="s">
        <v>650</v>
      </c>
      <c r="D85" s="96">
        <v>3.5</v>
      </c>
      <c r="E85" s="47">
        <v>435</v>
      </c>
      <c r="F85" s="42" t="s">
        <v>652</v>
      </c>
      <c r="G85" s="42" t="s">
        <v>23</v>
      </c>
      <c r="H85" s="41">
        <v>20</v>
      </c>
      <c r="I85" s="41" t="s">
        <v>43</v>
      </c>
      <c r="J85" s="43">
        <v>12</v>
      </c>
      <c r="K85" s="43">
        <v>2.1671999999999998</v>
      </c>
      <c r="L85" s="43">
        <v>4.266</v>
      </c>
      <c r="M85" s="43">
        <v>-7.6200000000000004E-2</v>
      </c>
      <c r="N85" s="43">
        <v>0</v>
      </c>
      <c r="O85" s="43">
        <v>5.6429999999999998</v>
      </c>
      <c r="P85" s="57">
        <v>1047.24</v>
      </c>
      <c r="Q85" s="43">
        <v>5.6429999999999998</v>
      </c>
      <c r="R85" s="43">
        <v>1047.24</v>
      </c>
      <c r="S85" s="62">
        <v>5.3884496390512199E-3</v>
      </c>
      <c r="T85" s="70">
        <v>42.4</v>
      </c>
      <c r="U85" s="71">
        <v>0.22847026469577172</v>
      </c>
      <c r="V85" s="72">
        <v>323.30697834307318</v>
      </c>
      <c r="W85" s="255">
        <v>13.708215881746302</v>
      </c>
    </row>
    <row r="86" spans="1:23" x14ac:dyDescent="0.2">
      <c r="A86" s="274"/>
      <c r="B86" s="41">
        <v>79</v>
      </c>
      <c r="C86" s="107" t="s">
        <v>41</v>
      </c>
      <c r="D86" s="95">
        <v>3.9</v>
      </c>
      <c r="E86" s="16">
        <v>423</v>
      </c>
      <c r="F86" s="108" t="s">
        <v>42</v>
      </c>
      <c r="G86" s="42" t="s">
        <v>23</v>
      </c>
      <c r="H86" s="102">
        <v>40</v>
      </c>
      <c r="I86" s="103" t="s">
        <v>43</v>
      </c>
      <c r="J86" s="104">
        <v>24.22</v>
      </c>
      <c r="K86" s="104">
        <v>4.46</v>
      </c>
      <c r="L86" s="104">
        <v>5.64</v>
      </c>
      <c r="M86" s="104">
        <v>0.64</v>
      </c>
      <c r="N86" s="43">
        <v>2.4264000000000001</v>
      </c>
      <c r="O86" s="43">
        <v>11.053599999999999</v>
      </c>
      <c r="P86" s="105">
        <v>2495.71</v>
      </c>
      <c r="Q86" s="104">
        <v>13.48</v>
      </c>
      <c r="R86" s="109">
        <v>2495.71</v>
      </c>
      <c r="S86" s="62">
        <f>Q86/R86</f>
        <v>5.4012685768779229E-3</v>
      </c>
      <c r="T86" s="70">
        <v>56</v>
      </c>
      <c r="U86" s="71">
        <f>S86*T86</f>
        <v>0.3024710403051637</v>
      </c>
      <c r="V86" s="72">
        <f>S86*60*1000</f>
        <v>324.07611461267538</v>
      </c>
      <c r="W86" s="255">
        <f>V86*T86/1000</f>
        <v>18.148262418309823</v>
      </c>
    </row>
    <row r="87" spans="1:23" x14ac:dyDescent="0.2">
      <c r="A87" s="274"/>
      <c r="B87" s="41">
        <v>80</v>
      </c>
      <c r="C87" s="47" t="s">
        <v>804</v>
      </c>
      <c r="D87" s="95">
        <v>3.1</v>
      </c>
      <c r="E87" s="16">
        <v>447</v>
      </c>
      <c r="F87" s="42" t="s">
        <v>807</v>
      </c>
      <c r="G87" s="42" t="s">
        <v>25</v>
      </c>
      <c r="H87" s="41">
        <v>40</v>
      </c>
      <c r="I87" s="41">
        <v>1968</v>
      </c>
      <c r="J87" s="43">
        <v>21.65</v>
      </c>
      <c r="K87" s="43">
        <v>4.5</v>
      </c>
      <c r="L87" s="43">
        <v>7.08</v>
      </c>
      <c r="M87" s="43">
        <v>-0.214</v>
      </c>
      <c r="N87" s="43">
        <v>0</v>
      </c>
      <c r="O87" s="43">
        <v>10.199999999999999</v>
      </c>
      <c r="P87" s="57">
        <v>1886.7</v>
      </c>
      <c r="Q87" s="43">
        <v>10.199999999999999</v>
      </c>
      <c r="R87" s="43">
        <v>1886.7</v>
      </c>
      <c r="S87" s="62">
        <v>5.4062649069804413E-3</v>
      </c>
      <c r="T87" s="70">
        <v>74.900000000000006</v>
      </c>
      <c r="U87" s="71">
        <v>0.4049292415328351</v>
      </c>
      <c r="V87" s="72">
        <v>324.37589441882648</v>
      </c>
      <c r="W87" s="255">
        <v>24.295754491970104</v>
      </c>
    </row>
    <row r="88" spans="1:23" x14ac:dyDescent="0.2">
      <c r="A88" s="274"/>
      <c r="B88" s="41">
        <v>81</v>
      </c>
      <c r="C88" s="47" t="s">
        <v>227</v>
      </c>
      <c r="D88" s="96">
        <v>3.9</v>
      </c>
      <c r="E88" s="16">
        <v>423</v>
      </c>
      <c r="F88" s="42" t="s">
        <v>233</v>
      </c>
      <c r="G88" s="42" t="s">
        <v>88</v>
      </c>
      <c r="H88" s="41">
        <v>45</v>
      </c>
      <c r="I88" s="41">
        <v>1985</v>
      </c>
      <c r="J88" s="43">
        <f>SUM(K88:O88)</f>
        <v>25.09554</v>
      </c>
      <c r="K88" s="43">
        <v>4.9470000000000001</v>
      </c>
      <c r="L88" s="43">
        <v>7.2</v>
      </c>
      <c r="M88" s="43">
        <v>0.35753999999999997</v>
      </c>
      <c r="N88" s="43"/>
      <c r="O88" s="43">
        <v>12.590999999999999</v>
      </c>
      <c r="P88" s="57">
        <v>2322.87</v>
      </c>
      <c r="Q88" s="43">
        <v>12.590999999999999</v>
      </c>
      <c r="R88" s="43">
        <v>2322.87</v>
      </c>
      <c r="S88" s="62">
        <f>Q88/R88</f>
        <v>5.4204497023079209E-3</v>
      </c>
      <c r="T88" s="70">
        <v>47.850999999999999</v>
      </c>
      <c r="U88" s="71">
        <f>S88*T88</f>
        <v>0.25937393870513631</v>
      </c>
      <c r="V88" s="72">
        <f>S88*60*1000</f>
        <v>325.22698213847525</v>
      </c>
      <c r="W88" s="255">
        <f>V88*T88/1000</f>
        <v>15.562436322308178</v>
      </c>
    </row>
    <row r="89" spans="1:23" x14ac:dyDescent="0.2">
      <c r="A89" s="274"/>
      <c r="B89" s="41">
        <v>82</v>
      </c>
      <c r="C89" s="47" t="s">
        <v>141</v>
      </c>
      <c r="D89" s="96">
        <v>3.3</v>
      </c>
      <c r="E89" s="47">
        <v>411</v>
      </c>
      <c r="F89" s="97" t="s">
        <v>147</v>
      </c>
      <c r="G89" s="42" t="s">
        <v>23</v>
      </c>
      <c r="H89" s="41">
        <v>21</v>
      </c>
      <c r="I89" s="41">
        <v>1986</v>
      </c>
      <c r="J89" s="98">
        <v>10.686</v>
      </c>
      <c r="K89" s="99">
        <v>1.474</v>
      </c>
      <c r="L89" s="99">
        <v>2.5215000000000001</v>
      </c>
      <c r="M89" s="43"/>
      <c r="N89" s="99">
        <v>1.2042999999999999</v>
      </c>
      <c r="O89" s="99">
        <v>5.4863</v>
      </c>
      <c r="P89" s="57">
        <v>1168.7</v>
      </c>
      <c r="Q89" s="43">
        <v>5.99</v>
      </c>
      <c r="R89" s="43">
        <v>1104.24</v>
      </c>
      <c r="S89" s="62">
        <v>5.4245453886836194E-3</v>
      </c>
      <c r="T89" s="70">
        <v>92.105000000000004</v>
      </c>
      <c r="U89" s="71">
        <v>0.4996277530247048</v>
      </c>
      <c r="V89" s="72">
        <v>325.47272332101716</v>
      </c>
      <c r="W89" s="255">
        <v>29.977665181482287</v>
      </c>
    </row>
    <row r="90" spans="1:23" x14ac:dyDescent="0.2">
      <c r="A90" s="274"/>
      <c r="B90" s="41">
        <v>83</v>
      </c>
      <c r="C90" s="47" t="s">
        <v>461</v>
      </c>
      <c r="D90" s="96">
        <v>3.9</v>
      </c>
      <c r="E90" s="47">
        <v>423</v>
      </c>
      <c r="F90" s="42" t="s">
        <v>463</v>
      </c>
      <c r="G90" s="42" t="s">
        <v>23</v>
      </c>
      <c r="H90" s="41">
        <v>27</v>
      </c>
      <c r="I90" s="41" t="s">
        <v>43</v>
      </c>
      <c r="J90" s="43">
        <v>11.572990000000001</v>
      </c>
      <c r="K90" s="43">
        <v>2.2429999999999999</v>
      </c>
      <c r="L90" s="43">
        <v>1.952</v>
      </c>
      <c r="M90" s="43">
        <v>5.0990000000000001E-2</v>
      </c>
      <c r="N90" s="43">
        <v>2.41791</v>
      </c>
      <c r="O90" s="43">
        <v>4.90909</v>
      </c>
      <c r="P90" s="57">
        <v>1344.29</v>
      </c>
      <c r="Q90" s="43">
        <v>7.327</v>
      </c>
      <c r="R90" s="43">
        <v>1344.29</v>
      </c>
      <c r="S90" s="62">
        <v>5.4504608380632159E-3</v>
      </c>
      <c r="T90" s="70">
        <v>78.7</v>
      </c>
      <c r="U90" s="71">
        <v>0.42895126795557509</v>
      </c>
      <c r="V90" s="72">
        <v>327.02765028379292</v>
      </c>
      <c r="W90" s="255">
        <v>25.737076077334503</v>
      </c>
    </row>
    <row r="91" spans="1:23" x14ac:dyDescent="0.2">
      <c r="A91" s="274"/>
      <c r="B91" s="41">
        <v>84</v>
      </c>
      <c r="C91" s="47" t="s">
        <v>763</v>
      </c>
      <c r="D91" s="95">
        <v>3.6</v>
      </c>
      <c r="E91" s="16">
        <v>432</v>
      </c>
      <c r="F91" s="42" t="s">
        <v>770</v>
      </c>
      <c r="G91" s="42" t="s">
        <v>23</v>
      </c>
      <c r="H91" s="41">
        <v>38</v>
      </c>
      <c r="I91" s="41">
        <v>1991</v>
      </c>
      <c r="J91" s="43">
        <v>18.71</v>
      </c>
      <c r="K91" s="43">
        <v>3.08</v>
      </c>
      <c r="L91" s="43">
        <v>4.62</v>
      </c>
      <c r="M91" s="43">
        <v>0.14000000000000001</v>
      </c>
      <c r="N91" s="43">
        <v>3.395</v>
      </c>
      <c r="O91" s="43">
        <v>7.4749999999999996</v>
      </c>
      <c r="P91" s="57">
        <v>2321.73</v>
      </c>
      <c r="Q91" s="43">
        <v>10.87</v>
      </c>
      <c r="R91" s="43">
        <v>1992.6</v>
      </c>
      <c r="S91" s="62">
        <v>5.4551841814714438E-3</v>
      </c>
      <c r="T91" s="70">
        <v>76.099999999999994</v>
      </c>
      <c r="U91" s="71">
        <v>0.41513951620997686</v>
      </c>
      <c r="V91" s="72">
        <v>327.31105088828662</v>
      </c>
      <c r="W91" s="255">
        <v>24.908370972598608</v>
      </c>
    </row>
    <row r="92" spans="1:23" x14ac:dyDescent="0.2">
      <c r="A92" s="274"/>
      <c r="B92" s="41">
        <v>85</v>
      </c>
      <c r="C92" s="47" t="s">
        <v>503</v>
      </c>
      <c r="D92" s="95">
        <v>3.7</v>
      </c>
      <c r="E92" s="16">
        <v>429</v>
      </c>
      <c r="F92" s="48" t="s">
        <v>506</v>
      </c>
      <c r="G92" s="48" t="s">
        <v>23</v>
      </c>
      <c r="H92" s="47">
        <v>50</v>
      </c>
      <c r="I92" s="47">
        <v>1978</v>
      </c>
      <c r="J92" s="43">
        <v>23.72</v>
      </c>
      <c r="K92" s="43">
        <v>4.0289999999999999</v>
      </c>
      <c r="L92" s="43">
        <v>5.5418149999999997</v>
      </c>
      <c r="M92" s="43">
        <v>1.0501999999999999E-2</v>
      </c>
      <c r="N92" s="43">
        <v>2.546853</v>
      </c>
      <c r="O92" s="43">
        <v>11.602328</v>
      </c>
      <c r="P92" s="59">
        <v>2590.16</v>
      </c>
      <c r="Q92" s="43">
        <v>14.149181</v>
      </c>
      <c r="R92" s="49">
        <v>2590.16</v>
      </c>
      <c r="S92" s="62">
        <v>5.4626667850634714E-3</v>
      </c>
      <c r="T92" s="70">
        <v>57.878999999999998</v>
      </c>
      <c r="U92" s="71">
        <v>0.31617369085268865</v>
      </c>
      <c r="V92" s="72">
        <v>327.76000710380828</v>
      </c>
      <c r="W92" s="255">
        <v>18.970421451161318</v>
      </c>
    </row>
    <row r="93" spans="1:23" x14ac:dyDescent="0.2">
      <c r="A93" s="274"/>
      <c r="B93" s="41">
        <v>86</v>
      </c>
      <c r="C93" s="47" t="s">
        <v>991</v>
      </c>
      <c r="D93" s="95">
        <v>3.5</v>
      </c>
      <c r="E93" s="16">
        <v>435</v>
      </c>
      <c r="F93" s="42" t="s">
        <v>115</v>
      </c>
      <c r="G93" s="42" t="s">
        <v>23</v>
      </c>
      <c r="H93" s="41">
        <v>22</v>
      </c>
      <c r="I93" s="41">
        <v>1985</v>
      </c>
      <c r="J93" s="43">
        <v>11.895935</v>
      </c>
      <c r="K93" s="43">
        <v>2.2088100000000002</v>
      </c>
      <c r="L93" s="43">
        <v>3.333685</v>
      </c>
      <c r="M93" s="43">
        <v>0.18819</v>
      </c>
      <c r="N93" s="43">
        <v>1.849348</v>
      </c>
      <c r="O93" s="43">
        <v>4.3159039999999997</v>
      </c>
      <c r="P93" s="57">
        <v>1124.8</v>
      </c>
      <c r="Q93" s="43">
        <v>6.1652519999999997</v>
      </c>
      <c r="R93" s="43">
        <v>1124.8</v>
      </c>
      <c r="S93" s="62">
        <v>5.4811984352773823E-3</v>
      </c>
      <c r="T93" s="70">
        <v>67.58</v>
      </c>
      <c r="U93" s="71">
        <v>0.37041939025604548</v>
      </c>
      <c r="V93" s="72">
        <v>328.87190611664295</v>
      </c>
      <c r="W93" s="255">
        <v>22.225163415362729</v>
      </c>
    </row>
    <row r="94" spans="1:23" x14ac:dyDescent="0.2">
      <c r="A94" s="274"/>
      <c r="B94" s="41">
        <v>87</v>
      </c>
      <c r="C94" s="47" t="s">
        <v>227</v>
      </c>
      <c r="D94" s="96">
        <v>3.9</v>
      </c>
      <c r="E94" s="16">
        <v>423</v>
      </c>
      <c r="F94" s="42" t="s">
        <v>234</v>
      </c>
      <c r="G94" s="42" t="s">
        <v>88</v>
      </c>
      <c r="H94" s="41">
        <v>60</v>
      </c>
      <c r="I94" s="41">
        <v>1964</v>
      </c>
      <c r="J94" s="43">
        <f>SUM(K94:O94)</f>
        <v>25.693680000000001</v>
      </c>
      <c r="K94" s="43">
        <v>5.508</v>
      </c>
      <c r="L94" s="43">
        <v>4.6726380000000001</v>
      </c>
      <c r="M94" s="43">
        <v>-0.27132000000000001</v>
      </c>
      <c r="N94" s="43"/>
      <c r="O94" s="43">
        <v>15.784362000000002</v>
      </c>
      <c r="P94" s="57">
        <v>2879.62</v>
      </c>
      <c r="Q94" s="43">
        <v>15.784362000000002</v>
      </c>
      <c r="R94" s="43">
        <v>2879.62</v>
      </c>
      <c r="S94" s="62">
        <f>Q94/R94</f>
        <v>5.481404490870324E-3</v>
      </c>
      <c r="T94" s="70">
        <v>47.850999999999999</v>
      </c>
      <c r="U94" s="71">
        <f>S94*T94</f>
        <v>0.26229068629263586</v>
      </c>
      <c r="V94" s="72">
        <f>S94*60*1000</f>
        <v>328.88426945221943</v>
      </c>
      <c r="W94" s="255">
        <f>V94*T94/1000</f>
        <v>15.737441177558152</v>
      </c>
    </row>
    <row r="95" spans="1:23" x14ac:dyDescent="0.2">
      <c r="A95" s="274"/>
      <c r="B95" s="41">
        <v>88</v>
      </c>
      <c r="C95" s="47" t="s">
        <v>650</v>
      </c>
      <c r="D95" s="96">
        <v>3.5</v>
      </c>
      <c r="E95" s="47">
        <v>435</v>
      </c>
      <c r="F95" s="42" t="s">
        <v>653</v>
      </c>
      <c r="G95" s="42" t="s">
        <v>23</v>
      </c>
      <c r="H95" s="41">
        <v>60</v>
      </c>
      <c r="I95" s="41" t="s">
        <v>43</v>
      </c>
      <c r="J95" s="43">
        <v>31.200000000000003</v>
      </c>
      <c r="K95" s="43">
        <v>4.8491</v>
      </c>
      <c r="L95" s="43">
        <v>8.9160000000000004</v>
      </c>
      <c r="M95" s="43">
        <v>0.25090000000000001</v>
      </c>
      <c r="N95" s="43">
        <v>0</v>
      </c>
      <c r="O95" s="43">
        <v>17.184000000000001</v>
      </c>
      <c r="P95" s="57">
        <v>3128.28</v>
      </c>
      <c r="Q95" s="43">
        <v>17.184000000000001</v>
      </c>
      <c r="R95" s="43">
        <v>3128.28</v>
      </c>
      <c r="S95" s="62">
        <v>5.4931144270973188E-3</v>
      </c>
      <c r="T95" s="70">
        <v>42.4</v>
      </c>
      <c r="U95" s="71">
        <v>0.23290805170892631</v>
      </c>
      <c r="V95" s="72">
        <v>329.5868656258391</v>
      </c>
      <c r="W95" s="255">
        <v>13.974483102535578</v>
      </c>
    </row>
    <row r="96" spans="1:23" x14ac:dyDescent="0.2">
      <c r="A96" s="274"/>
      <c r="B96" s="41">
        <v>89</v>
      </c>
      <c r="C96" s="47" t="s">
        <v>461</v>
      </c>
      <c r="D96" s="96">
        <v>3.9</v>
      </c>
      <c r="E96" s="47">
        <v>423</v>
      </c>
      <c r="F96" s="42" t="s">
        <v>464</v>
      </c>
      <c r="G96" s="42" t="s">
        <v>23</v>
      </c>
      <c r="H96" s="41">
        <v>15</v>
      </c>
      <c r="I96" s="41" t="s">
        <v>43</v>
      </c>
      <c r="J96" s="43">
        <v>7.1445100000000004</v>
      </c>
      <c r="K96" s="43">
        <v>1.351</v>
      </c>
      <c r="L96" s="43">
        <v>1.323</v>
      </c>
      <c r="M96" s="43">
        <v>-7.6489999999999989E-2</v>
      </c>
      <c r="N96" s="43">
        <v>1.50051</v>
      </c>
      <c r="O96" s="43">
        <v>3.0464899999999995</v>
      </c>
      <c r="P96" s="57">
        <v>826.86</v>
      </c>
      <c r="Q96" s="43">
        <v>4.5469999999999997</v>
      </c>
      <c r="R96" s="43">
        <v>826.86</v>
      </c>
      <c r="S96" s="62">
        <v>5.4991171419587351E-3</v>
      </c>
      <c r="T96" s="70">
        <v>78.7</v>
      </c>
      <c r="U96" s="71">
        <v>0.43278051907215248</v>
      </c>
      <c r="V96" s="72">
        <v>329.94702851752413</v>
      </c>
      <c r="W96" s="255">
        <v>25.966831144329149</v>
      </c>
    </row>
    <row r="97" spans="1:23" x14ac:dyDescent="0.2">
      <c r="A97" s="274"/>
      <c r="B97" s="41">
        <v>90</v>
      </c>
      <c r="C97" s="47" t="s">
        <v>503</v>
      </c>
      <c r="D97" s="95">
        <v>3.7</v>
      </c>
      <c r="E97" s="16">
        <v>429</v>
      </c>
      <c r="F97" s="48" t="s">
        <v>516</v>
      </c>
      <c r="G97" s="48" t="s">
        <v>23</v>
      </c>
      <c r="H97" s="47">
        <v>85</v>
      </c>
      <c r="I97" s="47">
        <v>1970</v>
      </c>
      <c r="J97" s="43">
        <v>36.43</v>
      </c>
      <c r="K97" s="43">
        <v>5.0999999999999996</v>
      </c>
      <c r="L97" s="43">
        <v>10.44073</v>
      </c>
      <c r="M97" s="43">
        <v>-0.74646000000000001</v>
      </c>
      <c r="N97" s="43">
        <v>3.7600730000000002</v>
      </c>
      <c r="O97" s="43">
        <v>17.129190999999999</v>
      </c>
      <c r="P97" s="59">
        <v>3789.83</v>
      </c>
      <c r="Q97" s="43">
        <v>20.889263999999997</v>
      </c>
      <c r="R97" s="49">
        <v>3789.83</v>
      </c>
      <c r="S97" s="62">
        <v>5.5119263924767068E-3</v>
      </c>
      <c r="T97" s="70">
        <v>57.878999999999998</v>
      </c>
      <c r="U97" s="71">
        <v>0.31902478767015929</v>
      </c>
      <c r="V97" s="72">
        <v>330.71558354860241</v>
      </c>
      <c r="W97" s="255">
        <v>19.141487260209555</v>
      </c>
    </row>
    <row r="98" spans="1:23" x14ac:dyDescent="0.2">
      <c r="A98" s="274"/>
      <c r="B98" s="41">
        <v>91</v>
      </c>
      <c r="C98" s="47" t="s">
        <v>141</v>
      </c>
      <c r="D98" s="95">
        <v>3.3</v>
      </c>
      <c r="E98" s="16">
        <v>441</v>
      </c>
      <c r="F98" s="97" t="s">
        <v>142</v>
      </c>
      <c r="G98" s="42" t="s">
        <v>23</v>
      </c>
      <c r="H98" s="41">
        <v>55</v>
      </c>
      <c r="I98" s="41">
        <v>1970</v>
      </c>
      <c r="J98" s="98">
        <v>23.052</v>
      </c>
      <c r="K98" s="99">
        <v>2.9260000000000002</v>
      </c>
      <c r="L98" s="99">
        <v>6.1391999999999998</v>
      </c>
      <c r="M98" s="43"/>
      <c r="N98" s="99">
        <v>3.8140000000000001</v>
      </c>
      <c r="O98" s="99">
        <v>10.172000000000001</v>
      </c>
      <c r="P98" s="57">
        <v>2535.0700000000002</v>
      </c>
      <c r="Q98" s="43">
        <v>13.986000000000001</v>
      </c>
      <c r="R98" s="43">
        <v>2535.0700000000002</v>
      </c>
      <c r="S98" s="62">
        <v>5.5170074199134538E-3</v>
      </c>
      <c r="T98" s="70">
        <v>92.105000000000004</v>
      </c>
      <c r="U98" s="71">
        <v>0.50814396841112863</v>
      </c>
      <c r="V98" s="72">
        <v>331.02044519480722</v>
      </c>
      <c r="W98" s="255">
        <v>30.488638104667722</v>
      </c>
    </row>
    <row r="99" spans="1:23" x14ac:dyDescent="0.2">
      <c r="A99" s="274"/>
      <c r="B99" s="41">
        <v>92</v>
      </c>
      <c r="C99" s="47" t="s">
        <v>990</v>
      </c>
      <c r="D99" s="96">
        <v>3.1</v>
      </c>
      <c r="E99" s="47">
        <v>447</v>
      </c>
      <c r="F99" s="48" t="s">
        <v>928</v>
      </c>
      <c r="G99" s="48"/>
      <c r="H99" s="47">
        <v>62</v>
      </c>
      <c r="I99" s="47">
        <v>2007</v>
      </c>
      <c r="J99" s="49">
        <v>32.027000000000001</v>
      </c>
      <c r="K99" s="49">
        <v>10.638572</v>
      </c>
      <c r="L99" s="49">
        <v>0</v>
      </c>
      <c r="M99" s="49">
        <v>-0.33656900000000001</v>
      </c>
      <c r="N99" s="49">
        <v>0</v>
      </c>
      <c r="O99" s="49">
        <v>21.724999999999998</v>
      </c>
      <c r="P99" s="59">
        <v>3936.72</v>
      </c>
      <c r="Q99" s="49">
        <v>21.724999999999998</v>
      </c>
      <c r="R99" s="49">
        <v>3936.72</v>
      </c>
      <c r="S99" s="63">
        <v>5.5185535166331363E-3</v>
      </c>
      <c r="T99" s="73">
        <v>51.6</v>
      </c>
      <c r="U99" s="73">
        <v>0.28475736145826985</v>
      </c>
      <c r="V99" s="74">
        <v>331.11321099798818</v>
      </c>
      <c r="W99" s="256">
        <v>17.085441687496189</v>
      </c>
    </row>
    <row r="100" spans="1:23" x14ac:dyDescent="0.2">
      <c r="A100" s="274"/>
      <c r="B100" s="41">
        <v>93</v>
      </c>
      <c r="C100" s="47" t="s">
        <v>227</v>
      </c>
      <c r="D100" s="96">
        <v>3.9</v>
      </c>
      <c r="E100" s="16">
        <v>423</v>
      </c>
      <c r="F100" s="42" t="s">
        <v>235</v>
      </c>
      <c r="G100" s="42" t="s">
        <v>88</v>
      </c>
      <c r="H100" s="41">
        <v>60</v>
      </c>
      <c r="I100" s="41">
        <v>1970</v>
      </c>
      <c r="J100" s="43">
        <f>SUM(K100:O100)</f>
        <v>26.001940000000001</v>
      </c>
      <c r="K100" s="43">
        <v>3.6210000000000004</v>
      </c>
      <c r="L100" s="43">
        <v>8.944052000000001</v>
      </c>
      <c r="M100" s="43">
        <v>-1.5350600000000001</v>
      </c>
      <c r="N100" s="43"/>
      <c r="O100" s="43">
        <v>14.971947999999999</v>
      </c>
      <c r="P100" s="57">
        <v>2701.03</v>
      </c>
      <c r="Q100" s="43">
        <v>14.971947999999999</v>
      </c>
      <c r="R100" s="43">
        <v>2701.03</v>
      </c>
      <c r="S100" s="62">
        <f>Q100/R100</f>
        <v>5.5430513544832893E-3</v>
      </c>
      <c r="T100" s="70">
        <v>47.850999999999999</v>
      </c>
      <c r="U100" s="71">
        <f>S100*T100</f>
        <v>0.26524055036337985</v>
      </c>
      <c r="V100" s="72">
        <f>S100*60*1000</f>
        <v>332.58308126899738</v>
      </c>
      <c r="W100" s="255">
        <f>V100*T100/1000</f>
        <v>15.914433021802793</v>
      </c>
    </row>
    <row r="101" spans="1:23" x14ac:dyDescent="0.2">
      <c r="A101" s="274"/>
      <c r="B101" s="41">
        <v>94</v>
      </c>
      <c r="C101" s="47" t="s">
        <v>214</v>
      </c>
      <c r="D101" s="95">
        <v>2.7</v>
      </c>
      <c r="E101" s="16">
        <v>459</v>
      </c>
      <c r="F101" s="42" t="s">
        <v>215</v>
      </c>
      <c r="G101" s="42" t="s">
        <v>23</v>
      </c>
      <c r="H101" s="41">
        <v>20</v>
      </c>
      <c r="I101" s="41">
        <v>1980</v>
      </c>
      <c r="J101" s="43">
        <v>10.772</v>
      </c>
      <c r="K101" s="43">
        <v>1</v>
      </c>
      <c r="L101" s="43">
        <v>3.859</v>
      </c>
      <c r="M101" s="43">
        <v>-8.2000000000000003E-2</v>
      </c>
      <c r="N101" s="43"/>
      <c r="O101" s="43">
        <v>5.9950000000000001</v>
      </c>
      <c r="P101" s="57">
        <v>1078.47</v>
      </c>
      <c r="Q101" s="43">
        <v>5.9950000000000001</v>
      </c>
      <c r="R101" s="43">
        <v>1078.47</v>
      </c>
      <c r="S101" s="62">
        <v>5.5588008938588923E-3</v>
      </c>
      <c r="T101" s="70">
        <v>66.400000000000006</v>
      </c>
      <c r="U101" s="71">
        <v>0.3691043793522305</v>
      </c>
      <c r="V101" s="72">
        <v>333.52805363153357</v>
      </c>
      <c r="W101" s="255">
        <v>22.146262761133833</v>
      </c>
    </row>
    <row r="102" spans="1:23" x14ac:dyDescent="0.2">
      <c r="A102" s="274"/>
      <c r="B102" s="41">
        <v>95</v>
      </c>
      <c r="C102" s="47" t="s">
        <v>763</v>
      </c>
      <c r="D102" s="95">
        <v>3.6</v>
      </c>
      <c r="E102" s="16">
        <v>432</v>
      </c>
      <c r="F102" s="42" t="s">
        <v>771</v>
      </c>
      <c r="G102" s="42" t="s">
        <v>23</v>
      </c>
      <c r="H102" s="41">
        <v>23</v>
      </c>
      <c r="I102" s="41">
        <v>1959</v>
      </c>
      <c r="J102" s="43">
        <v>12.372400000000001</v>
      </c>
      <c r="K102" s="43">
        <v>1.35</v>
      </c>
      <c r="L102" s="43">
        <v>3.8</v>
      </c>
      <c r="M102" s="43">
        <v>0.03</v>
      </c>
      <c r="N102" s="43">
        <v>2.3734000000000002</v>
      </c>
      <c r="O102" s="43">
        <v>4.819</v>
      </c>
      <c r="P102" s="57">
        <v>1277.52</v>
      </c>
      <c r="Q102" s="43">
        <v>4.91</v>
      </c>
      <c r="R102" s="43">
        <v>883.07</v>
      </c>
      <c r="S102" s="62">
        <v>5.5601481196281156E-3</v>
      </c>
      <c r="T102" s="70">
        <v>76.099999999999994</v>
      </c>
      <c r="U102" s="71">
        <v>0.42312727190369959</v>
      </c>
      <c r="V102" s="72">
        <v>333.60888717768694</v>
      </c>
      <c r="W102" s="255">
        <v>25.387636314221975</v>
      </c>
    </row>
    <row r="103" spans="1:23" x14ac:dyDescent="0.2">
      <c r="A103" s="274"/>
      <c r="B103" s="41">
        <v>96</v>
      </c>
      <c r="C103" s="47" t="s">
        <v>227</v>
      </c>
      <c r="D103" s="96">
        <v>3.9</v>
      </c>
      <c r="E103" s="16">
        <v>423</v>
      </c>
      <c r="F103" s="42" t="s">
        <v>236</v>
      </c>
      <c r="G103" s="42" t="s">
        <v>88</v>
      </c>
      <c r="H103" s="41">
        <v>60</v>
      </c>
      <c r="I103" s="41">
        <v>1965</v>
      </c>
      <c r="J103" s="43">
        <f>SUM(K103:O103)</f>
        <v>26.679259999999999</v>
      </c>
      <c r="K103" s="43">
        <v>4.8959999999999999</v>
      </c>
      <c r="L103" s="43">
        <v>6.732863</v>
      </c>
      <c r="M103" s="43">
        <v>-0.14674000000000001</v>
      </c>
      <c r="N103" s="43"/>
      <c r="O103" s="43">
        <v>15.197137</v>
      </c>
      <c r="P103" s="57">
        <v>2700.73</v>
      </c>
      <c r="Q103" s="43">
        <v>15.197137</v>
      </c>
      <c r="R103" s="43">
        <v>2700.73</v>
      </c>
      <c r="S103" s="62">
        <f>Q103/R103</f>
        <v>5.6270478722419493E-3</v>
      </c>
      <c r="T103" s="70">
        <v>47.850999999999999</v>
      </c>
      <c r="U103" s="71">
        <f>S103*T103</f>
        <v>0.26925986773464949</v>
      </c>
      <c r="V103" s="72">
        <f>S103*60*1000</f>
        <v>337.62287233451696</v>
      </c>
      <c r="W103" s="255">
        <f>V103*T103/1000</f>
        <v>16.15559206407897</v>
      </c>
    </row>
    <row r="104" spans="1:23" x14ac:dyDescent="0.2">
      <c r="A104" s="274"/>
      <c r="B104" s="41">
        <v>97</v>
      </c>
      <c r="C104" s="47" t="s">
        <v>886</v>
      </c>
      <c r="D104" s="96">
        <v>3.9</v>
      </c>
      <c r="E104" s="47">
        <v>423</v>
      </c>
      <c r="F104" s="42" t="s">
        <v>890</v>
      </c>
      <c r="G104" s="42" t="s">
        <v>891</v>
      </c>
      <c r="H104" s="41">
        <v>60</v>
      </c>
      <c r="I104" s="41">
        <v>2007</v>
      </c>
      <c r="J104" s="43">
        <v>25.385000000000002</v>
      </c>
      <c r="K104" s="43">
        <v>4.6900000000000004</v>
      </c>
      <c r="L104" s="43">
        <v>0</v>
      </c>
      <c r="M104" s="43">
        <v>0</v>
      </c>
      <c r="N104" s="43">
        <v>1.6188940000000001</v>
      </c>
      <c r="O104" s="43">
        <v>19.076000000000001</v>
      </c>
      <c r="P104" s="57">
        <v>3990.79</v>
      </c>
      <c r="Q104" s="43">
        <v>19.34</v>
      </c>
      <c r="R104" s="43">
        <v>3431.52</v>
      </c>
      <c r="S104" s="62">
        <f>Q104/R104</f>
        <v>5.6359863850421969E-3</v>
      </c>
      <c r="T104" s="70">
        <v>52.646999999999998</v>
      </c>
      <c r="U104" s="71">
        <f>S104*T104</f>
        <v>0.29671777521331655</v>
      </c>
      <c r="V104" s="72">
        <f>S104*60*1000</f>
        <v>338.15918310253181</v>
      </c>
      <c r="W104" s="255">
        <f>V104*T104/1000</f>
        <v>17.803066512798992</v>
      </c>
    </row>
    <row r="105" spans="1:23" x14ac:dyDescent="0.2">
      <c r="A105" s="274"/>
      <c r="B105" s="41">
        <v>98</v>
      </c>
      <c r="C105" s="47" t="s">
        <v>227</v>
      </c>
      <c r="D105" s="96">
        <v>3.9</v>
      </c>
      <c r="E105" s="16">
        <v>423</v>
      </c>
      <c r="F105" s="42" t="s">
        <v>237</v>
      </c>
      <c r="G105" s="42" t="s">
        <v>88</v>
      </c>
      <c r="H105" s="41">
        <v>45</v>
      </c>
      <c r="I105" s="41">
        <v>1981</v>
      </c>
      <c r="J105" s="43">
        <f>SUM(K105:O105)</f>
        <v>22.760180000000002</v>
      </c>
      <c r="K105" s="43">
        <v>3.6210000000000004</v>
      </c>
      <c r="L105" s="43">
        <v>6.5538570000000007</v>
      </c>
      <c r="M105" s="43">
        <v>-0.74182000000000003</v>
      </c>
      <c r="N105" s="43"/>
      <c r="O105" s="43">
        <v>13.327143000000001</v>
      </c>
      <c r="P105" s="57">
        <v>2358.98</v>
      </c>
      <c r="Q105" s="43">
        <v>13.327143000000001</v>
      </c>
      <c r="R105" s="43">
        <v>2358.98</v>
      </c>
      <c r="S105" s="62">
        <f>Q105/R105</f>
        <v>5.6495362402394257E-3</v>
      </c>
      <c r="T105" s="70">
        <v>47.850999999999999</v>
      </c>
      <c r="U105" s="71">
        <f>S105*T105</f>
        <v>0.27033595863169674</v>
      </c>
      <c r="V105" s="72">
        <f>S105*60*1000</f>
        <v>338.97217441436555</v>
      </c>
      <c r="W105" s="255">
        <f>V105*T105/1000</f>
        <v>16.220157517901807</v>
      </c>
    </row>
    <row r="106" spans="1:23" x14ac:dyDescent="0.2">
      <c r="A106" s="274"/>
      <c r="B106" s="41">
        <v>99</v>
      </c>
      <c r="C106" s="47" t="s">
        <v>722</v>
      </c>
      <c r="D106" s="96">
        <v>3.9</v>
      </c>
      <c r="E106" s="16">
        <v>423</v>
      </c>
      <c r="F106" s="42" t="s">
        <v>728</v>
      </c>
      <c r="G106" s="42" t="s">
        <v>23</v>
      </c>
      <c r="H106" s="41">
        <v>45</v>
      </c>
      <c r="I106" s="41">
        <v>1989</v>
      </c>
      <c r="J106" s="43">
        <v>22.012</v>
      </c>
      <c r="K106" s="43">
        <v>3.8759999999999999</v>
      </c>
      <c r="L106" s="43">
        <v>4.9420000000000002</v>
      </c>
      <c r="M106" s="43">
        <v>-0.40600000000000003</v>
      </c>
      <c r="N106" s="43">
        <v>2.375</v>
      </c>
      <c r="O106" s="43">
        <v>13.194000000000001</v>
      </c>
      <c r="P106" s="57">
        <v>2332.0100000000002</v>
      </c>
      <c r="Q106" s="43">
        <v>13.194000000000001</v>
      </c>
      <c r="R106" s="43">
        <v>2332.0100000000002</v>
      </c>
      <c r="S106" s="62">
        <v>5.6577801981981205E-3</v>
      </c>
      <c r="T106" s="70">
        <v>44.47</v>
      </c>
      <c r="U106" s="71">
        <v>0.2516014854138704</v>
      </c>
      <c r="V106" s="72">
        <v>339.46681189188723</v>
      </c>
      <c r="W106" s="255">
        <v>15.096089124832224</v>
      </c>
    </row>
    <row r="107" spans="1:23" x14ac:dyDescent="0.2">
      <c r="A107" s="274"/>
      <c r="B107" s="41">
        <v>100</v>
      </c>
      <c r="C107" s="47" t="s">
        <v>845</v>
      </c>
      <c r="D107" s="95">
        <v>3.6</v>
      </c>
      <c r="E107" s="16">
        <v>432</v>
      </c>
      <c r="F107" s="42" t="s">
        <v>852</v>
      </c>
      <c r="G107" s="42" t="s">
        <v>88</v>
      </c>
      <c r="H107" s="41">
        <v>50</v>
      </c>
      <c r="I107" s="41">
        <v>1975</v>
      </c>
      <c r="J107" s="43">
        <f>SUM(K107+L107+M107+O107)</f>
        <v>25.765000000000001</v>
      </c>
      <c r="K107" s="43">
        <v>4.08</v>
      </c>
      <c r="L107" s="43">
        <v>6.6769999999999996</v>
      </c>
      <c r="M107" s="43">
        <v>0.40799999999999997</v>
      </c>
      <c r="N107" s="43"/>
      <c r="O107" s="43">
        <v>14.6</v>
      </c>
      <c r="P107" s="57"/>
      <c r="Q107" s="43">
        <v>14.6</v>
      </c>
      <c r="R107" s="43">
        <v>2578.98</v>
      </c>
      <c r="S107" s="62">
        <f>Q107/R107</f>
        <v>5.6611528588821937E-3</v>
      </c>
      <c r="T107" s="70">
        <v>50.79</v>
      </c>
      <c r="U107" s="71">
        <f>S107*T107</f>
        <v>0.28752995370262663</v>
      </c>
      <c r="V107" s="72">
        <f>S107*60*1000</f>
        <v>339.66917153293161</v>
      </c>
      <c r="W107" s="255">
        <f>V107*T107/1000</f>
        <v>17.251797222157595</v>
      </c>
    </row>
    <row r="108" spans="1:23" x14ac:dyDescent="0.2">
      <c r="A108" s="274"/>
      <c r="B108" s="41">
        <v>101</v>
      </c>
      <c r="C108" s="47" t="s">
        <v>214</v>
      </c>
      <c r="D108" s="96">
        <v>2.7</v>
      </c>
      <c r="E108" s="16">
        <v>459</v>
      </c>
      <c r="F108" s="42" t="s">
        <v>216</v>
      </c>
      <c r="G108" s="42" t="s">
        <v>23</v>
      </c>
      <c r="H108" s="41">
        <v>30</v>
      </c>
      <c r="I108" s="41">
        <v>1992</v>
      </c>
      <c r="J108" s="43">
        <v>15.997999999999999</v>
      </c>
      <c r="K108" s="43">
        <v>1.736</v>
      </c>
      <c r="L108" s="43">
        <v>5.27</v>
      </c>
      <c r="M108" s="43">
        <v>-0.309</v>
      </c>
      <c r="N108" s="43"/>
      <c r="O108" s="43">
        <v>9.3000000000000007</v>
      </c>
      <c r="P108" s="57">
        <v>1637.94</v>
      </c>
      <c r="Q108" s="43">
        <v>9.3000000000000007</v>
      </c>
      <c r="R108" s="43">
        <v>1637.94</v>
      </c>
      <c r="S108" s="62">
        <v>5.6778636580094508E-3</v>
      </c>
      <c r="T108" s="70">
        <v>66.400000000000006</v>
      </c>
      <c r="U108" s="71">
        <v>0.37701014689182755</v>
      </c>
      <c r="V108" s="72">
        <v>340.67181948056702</v>
      </c>
      <c r="W108" s="255">
        <v>22.620608813509651</v>
      </c>
    </row>
    <row r="109" spans="1:23" x14ac:dyDescent="0.2">
      <c r="A109" s="274"/>
      <c r="B109" s="41">
        <v>102</v>
      </c>
      <c r="C109" s="107" t="s">
        <v>41</v>
      </c>
      <c r="D109" s="95">
        <v>3.9</v>
      </c>
      <c r="E109" s="16">
        <v>423</v>
      </c>
      <c r="F109" s="101" t="s">
        <v>44</v>
      </c>
      <c r="G109" s="42"/>
      <c r="H109" s="102">
        <v>92</v>
      </c>
      <c r="I109" s="103">
        <v>2007</v>
      </c>
      <c r="J109" s="104">
        <v>49.06</v>
      </c>
      <c r="K109" s="104">
        <v>0</v>
      </c>
      <c r="L109" s="104">
        <v>13.1898</v>
      </c>
      <c r="M109" s="104"/>
      <c r="N109" s="43">
        <v>0</v>
      </c>
      <c r="O109" s="104">
        <v>35.868000000000002</v>
      </c>
      <c r="P109" s="105">
        <v>6309.48</v>
      </c>
      <c r="Q109" s="104">
        <v>35.868000000000002</v>
      </c>
      <c r="R109" s="109">
        <v>6309.48</v>
      </c>
      <c r="S109" s="62">
        <f>Q109/R109</f>
        <v>5.6847790943152215E-3</v>
      </c>
      <c r="T109" s="70">
        <v>56</v>
      </c>
      <c r="U109" s="71">
        <f>S109*T109</f>
        <v>0.31834762928165239</v>
      </c>
      <c r="V109" s="72">
        <f>S109*60*1000</f>
        <v>341.08674565891329</v>
      </c>
      <c r="W109" s="255">
        <f>V109*T109/1000</f>
        <v>19.100857756899146</v>
      </c>
    </row>
    <row r="110" spans="1:23" x14ac:dyDescent="0.2">
      <c r="A110" s="274"/>
      <c r="B110" s="41">
        <v>103</v>
      </c>
      <c r="C110" s="47" t="s">
        <v>804</v>
      </c>
      <c r="D110" s="95">
        <v>3.1</v>
      </c>
      <c r="E110" s="16">
        <v>447</v>
      </c>
      <c r="F110" s="42" t="s">
        <v>806</v>
      </c>
      <c r="G110" s="42" t="s">
        <v>25</v>
      </c>
      <c r="H110" s="41">
        <v>22</v>
      </c>
      <c r="I110" s="41">
        <v>1983</v>
      </c>
      <c r="J110" s="43">
        <v>13.2</v>
      </c>
      <c r="K110" s="43">
        <v>1.98</v>
      </c>
      <c r="L110" s="43">
        <v>4.3090000000000002</v>
      </c>
      <c r="M110" s="43">
        <v>0</v>
      </c>
      <c r="N110" s="43">
        <v>0.67400000000000004</v>
      </c>
      <c r="O110" s="43">
        <v>6.0730000000000004</v>
      </c>
      <c r="P110" s="57">
        <v>1178.53</v>
      </c>
      <c r="Q110" s="43">
        <v>6.7</v>
      </c>
      <c r="R110" s="43">
        <v>1178.53</v>
      </c>
      <c r="S110" s="62">
        <v>5.6850483229107449E-3</v>
      </c>
      <c r="T110" s="70">
        <v>74.900000000000006</v>
      </c>
      <c r="U110" s="71">
        <v>0.42581011938601482</v>
      </c>
      <c r="V110" s="72">
        <v>341.10289937464466</v>
      </c>
      <c r="W110" s="255">
        <v>25.548607163160888</v>
      </c>
    </row>
    <row r="111" spans="1:23" x14ac:dyDescent="0.2">
      <c r="A111" s="274"/>
      <c r="B111" s="41">
        <v>104</v>
      </c>
      <c r="C111" s="47" t="s">
        <v>333</v>
      </c>
      <c r="D111" s="96">
        <v>6</v>
      </c>
      <c r="E111" s="47">
        <v>372</v>
      </c>
      <c r="F111" s="42" t="s">
        <v>340</v>
      </c>
      <c r="G111" s="42" t="s">
        <v>181</v>
      </c>
      <c r="H111" s="41">
        <v>45</v>
      </c>
      <c r="I111" s="41">
        <v>2006</v>
      </c>
      <c r="J111" s="43">
        <v>20.995000000000001</v>
      </c>
      <c r="K111" s="43">
        <v>6.5534999999999997</v>
      </c>
      <c r="L111" s="43">
        <v>0</v>
      </c>
      <c r="M111" s="43">
        <v>-2.0145</v>
      </c>
      <c r="N111" s="43">
        <v>2.4504999999999999</v>
      </c>
      <c r="O111" s="43">
        <v>14.0055</v>
      </c>
      <c r="P111" s="57">
        <v>2893.9</v>
      </c>
      <c r="Q111" s="43">
        <v>16.456</v>
      </c>
      <c r="R111" s="43">
        <v>2893.9</v>
      </c>
      <c r="S111" s="62">
        <v>5.6864438992363245E-3</v>
      </c>
      <c r="T111" s="70">
        <v>56.2</v>
      </c>
      <c r="U111" s="71">
        <v>0.31957814713708144</v>
      </c>
      <c r="V111" s="72">
        <v>341.18663395417946</v>
      </c>
      <c r="W111" s="255">
        <v>19.174688828224888</v>
      </c>
    </row>
    <row r="112" spans="1:23" x14ac:dyDescent="0.2">
      <c r="A112" s="274"/>
      <c r="B112" s="41">
        <v>105</v>
      </c>
      <c r="C112" s="47" t="s">
        <v>763</v>
      </c>
      <c r="D112" s="95">
        <v>3.6</v>
      </c>
      <c r="E112" s="16">
        <v>432</v>
      </c>
      <c r="F112" s="42" t="s">
        <v>772</v>
      </c>
      <c r="G112" s="42" t="s">
        <v>23</v>
      </c>
      <c r="H112" s="41">
        <v>31</v>
      </c>
      <c r="I112" s="41">
        <v>1993</v>
      </c>
      <c r="J112" s="43">
        <v>17.7075</v>
      </c>
      <c r="K112" s="43">
        <v>2.81</v>
      </c>
      <c r="L112" s="43">
        <v>4.18</v>
      </c>
      <c r="M112" s="43">
        <v>0.04</v>
      </c>
      <c r="N112" s="43">
        <v>3.5230000000000001</v>
      </c>
      <c r="O112" s="43">
        <v>7.1544999999999996</v>
      </c>
      <c r="P112" s="57">
        <v>1873.62</v>
      </c>
      <c r="Q112" s="43">
        <v>10.68</v>
      </c>
      <c r="R112" s="43">
        <v>1873.62</v>
      </c>
      <c r="S112" s="62">
        <v>5.7001953437730169E-3</v>
      </c>
      <c r="T112" s="70">
        <v>76.099999999999994</v>
      </c>
      <c r="U112" s="71">
        <v>0.43378486566112656</v>
      </c>
      <c r="V112" s="72">
        <v>342.01172062638102</v>
      </c>
      <c r="W112" s="255">
        <v>26.027091939667592</v>
      </c>
    </row>
    <row r="113" spans="1:23" x14ac:dyDescent="0.2">
      <c r="A113" s="274"/>
      <c r="B113" s="41">
        <v>106</v>
      </c>
      <c r="C113" s="47" t="s">
        <v>886</v>
      </c>
      <c r="D113" s="96">
        <v>3.9</v>
      </c>
      <c r="E113" s="47">
        <v>423</v>
      </c>
      <c r="F113" s="42" t="s">
        <v>892</v>
      </c>
      <c r="G113" s="42" t="s">
        <v>88</v>
      </c>
      <c r="H113" s="41">
        <v>59</v>
      </c>
      <c r="I113" s="41">
        <v>1965</v>
      </c>
      <c r="J113" s="43">
        <v>29.1</v>
      </c>
      <c r="K113" s="43">
        <v>5.54</v>
      </c>
      <c r="L113" s="43">
        <v>7.79</v>
      </c>
      <c r="M113" s="43">
        <v>0</v>
      </c>
      <c r="N113" s="43">
        <v>0</v>
      </c>
      <c r="O113" s="43">
        <v>15.78</v>
      </c>
      <c r="P113" s="57">
        <v>2757.38</v>
      </c>
      <c r="Q113" s="43">
        <v>15.78</v>
      </c>
      <c r="R113" s="43">
        <v>2757.38</v>
      </c>
      <c r="S113" s="62">
        <f>Q113/R113</f>
        <v>5.7228238400220495E-3</v>
      </c>
      <c r="T113" s="70">
        <v>52.646999999999998</v>
      </c>
      <c r="U113" s="71">
        <f>S113*T113</f>
        <v>0.30128950670564081</v>
      </c>
      <c r="V113" s="72">
        <f>S113*60*1000</f>
        <v>343.36943040132297</v>
      </c>
      <c r="W113" s="255">
        <f>V113*T113/1000</f>
        <v>18.077370402338449</v>
      </c>
    </row>
    <row r="114" spans="1:23" x14ac:dyDescent="0.2">
      <c r="A114" s="274"/>
      <c r="B114" s="41">
        <v>107</v>
      </c>
      <c r="C114" s="47" t="s">
        <v>722</v>
      </c>
      <c r="D114" s="95">
        <v>3.9</v>
      </c>
      <c r="E114" s="16">
        <v>423</v>
      </c>
      <c r="F114" s="42" t="s">
        <v>729</v>
      </c>
      <c r="G114" s="42" t="s">
        <v>23</v>
      </c>
      <c r="H114" s="41">
        <v>60</v>
      </c>
      <c r="I114" s="41">
        <v>1971</v>
      </c>
      <c r="J114" s="43">
        <v>26.774000000000001</v>
      </c>
      <c r="K114" s="43">
        <v>4.335</v>
      </c>
      <c r="L114" s="43">
        <v>6.4169999999999998</v>
      </c>
      <c r="M114" s="43">
        <v>0.6</v>
      </c>
      <c r="N114" s="43"/>
      <c r="O114" s="43">
        <v>16.021999999999998</v>
      </c>
      <c r="P114" s="57">
        <v>2799.02</v>
      </c>
      <c r="Q114" s="43">
        <v>16.021999999999998</v>
      </c>
      <c r="R114" s="43">
        <v>2799.02</v>
      </c>
      <c r="S114" s="62">
        <v>5.7241463083507792E-3</v>
      </c>
      <c r="T114" s="70">
        <v>44.47</v>
      </c>
      <c r="U114" s="71">
        <v>0.25455278633235917</v>
      </c>
      <c r="V114" s="72">
        <v>343.44877850104677</v>
      </c>
      <c r="W114" s="255">
        <v>15.273167179941549</v>
      </c>
    </row>
    <row r="115" spans="1:23" x14ac:dyDescent="0.2">
      <c r="A115" s="274"/>
      <c r="B115" s="41">
        <v>108</v>
      </c>
      <c r="C115" s="47" t="s">
        <v>886</v>
      </c>
      <c r="D115" s="96">
        <v>3.9</v>
      </c>
      <c r="E115" s="47">
        <v>423</v>
      </c>
      <c r="F115" s="42" t="s">
        <v>893</v>
      </c>
      <c r="G115" s="42" t="s">
        <v>88</v>
      </c>
      <c r="H115" s="41">
        <v>37</v>
      </c>
      <c r="I115" s="41">
        <v>1983</v>
      </c>
      <c r="J115" s="43">
        <v>22.1</v>
      </c>
      <c r="K115" s="43">
        <v>4.29</v>
      </c>
      <c r="L115" s="43">
        <v>6.2</v>
      </c>
      <c r="M115" s="43">
        <v>0</v>
      </c>
      <c r="N115" s="43">
        <v>0</v>
      </c>
      <c r="O115" s="43">
        <v>11.65</v>
      </c>
      <c r="P115" s="57">
        <v>2034.53</v>
      </c>
      <c r="Q115" s="43">
        <v>11.65</v>
      </c>
      <c r="R115" s="43">
        <v>2034.53</v>
      </c>
      <c r="S115" s="62">
        <f>Q115/R115</f>
        <v>5.726138223570063E-3</v>
      </c>
      <c r="T115" s="70">
        <v>52.646999999999998</v>
      </c>
      <c r="U115" s="71">
        <f>S115*T115</f>
        <v>0.30146399905629312</v>
      </c>
      <c r="V115" s="72">
        <f>S115*60*1000</f>
        <v>343.56829341420382</v>
      </c>
      <c r="W115" s="255">
        <f>V115*T115/1000</f>
        <v>18.087839943377588</v>
      </c>
    </row>
    <row r="116" spans="1:23" x14ac:dyDescent="0.2">
      <c r="A116" s="274"/>
      <c r="B116" s="41">
        <v>109</v>
      </c>
      <c r="C116" s="47" t="s">
        <v>763</v>
      </c>
      <c r="D116" s="95">
        <v>3.6</v>
      </c>
      <c r="E116" s="16">
        <v>432</v>
      </c>
      <c r="F116" s="42" t="s">
        <v>773</v>
      </c>
      <c r="G116" s="42" t="s">
        <v>23</v>
      </c>
      <c r="H116" s="41">
        <v>19</v>
      </c>
      <c r="I116" s="41">
        <v>1978</v>
      </c>
      <c r="J116" s="43">
        <v>10.058199999999999</v>
      </c>
      <c r="K116" s="43">
        <v>1.48</v>
      </c>
      <c r="L116" s="43">
        <v>2.61</v>
      </c>
      <c r="M116" s="43">
        <v>0.05</v>
      </c>
      <c r="N116" s="43">
        <v>1.9495</v>
      </c>
      <c r="O116" s="43">
        <v>3.9687000000000001</v>
      </c>
      <c r="P116" s="57">
        <v>1055.95</v>
      </c>
      <c r="Q116" s="43">
        <v>5.72</v>
      </c>
      <c r="R116" s="43">
        <v>998.17</v>
      </c>
      <c r="S116" s="62">
        <v>5.7304867908272135E-3</v>
      </c>
      <c r="T116" s="70">
        <v>76.099999999999994</v>
      </c>
      <c r="U116" s="71">
        <v>0.4360900447819509</v>
      </c>
      <c r="V116" s="72">
        <v>343.8292074496328</v>
      </c>
      <c r="W116" s="255">
        <v>26.165402686917055</v>
      </c>
    </row>
    <row r="117" spans="1:23" x14ac:dyDescent="0.2">
      <c r="A117" s="274"/>
      <c r="B117" s="41">
        <v>110</v>
      </c>
      <c r="C117" s="47" t="s">
        <v>990</v>
      </c>
      <c r="D117" s="96">
        <v>3.1</v>
      </c>
      <c r="E117" s="47">
        <v>447</v>
      </c>
      <c r="F117" s="48" t="s">
        <v>929</v>
      </c>
      <c r="G117" s="48"/>
      <c r="H117" s="47">
        <v>47</v>
      </c>
      <c r="I117" s="47">
        <v>2007</v>
      </c>
      <c r="J117" s="49">
        <v>25.913</v>
      </c>
      <c r="K117" s="49">
        <v>8.5451580000000007</v>
      </c>
      <c r="L117" s="49">
        <v>1.2152160000000001</v>
      </c>
      <c r="M117" s="49">
        <v>-0.33416000000000001</v>
      </c>
      <c r="N117" s="49">
        <v>2.967622</v>
      </c>
      <c r="O117" s="49">
        <v>16.486701999999998</v>
      </c>
      <c r="P117" s="59">
        <v>2876.41</v>
      </c>
      <c r="Q117" s="49">
        <v>16.486701999999998</v>
      </c>
      <c r="R117" s="49">
        <v>2876.41</v>
      </c>
      <c r="S117" s="63">
        <v>5.7316940213669116E-3</v>
      </c>
      <c r="T117" s="73">
        <v>51.6</v>
      </c>
      <c r="U117" s="73">
        <v>0.29575541150253265</v>
      </c>
      <c r="V117" s="74">
        <v>343.90164128201468</v>
      </c>
      <c r="W117" s="256">
        <v>17.745324690151961</v>
      </c>
    </row>
    <row r="118" spans="1:23" x14ac:dyDescent="0.2">
      <c r="A118" s="274"/>
      <c r="B118" s="41">
        <v>111</v>
      </c>
      <c r="C118" s="47" t="s">
        <v>990</v>
      </c>
      <c r="D118" s="96">
        <v>3.1</v>
      </c>
      <c r="E118" s="47">
        <v>447</v>
      </c>
      <c r="F118" s="48" t="s">
        <v>930</v>
      </c>
      <c r="G118" s="48"/>
      <c r="H118" s="47">
        <v>116</v>
      </c>
      <c r="I118" s="47">
        <v>2007</v>
      </c>
      <c r="J118" s="49">
        <v>60.402000000000001</v>
      </c>
      <c r="K118" s="49">
        <v>20.977965000000001</v>
      </c>
      <c r="L118" s="49">
        <v>0</v>
      </c>
      <c r="M118" s="49">
        <v>-1.036964</v>
      </c>
      <c r="N118" s="49">
        <v>0</v>
      </c>
      <c r="O118" s="49">
        <v>40.461005</v>
      </c>
      <c r="P118" s="59">
        <v>7056.51</v>
      </c>
      <c r="Q118" s="49">
        <v>40.461005</v>
      </c>
      <c r="R118" s="49">
        <v>7056.51</v>
      </c>
      <c r="S118" s="63">
        <v>5.7338549793027995E-3</v>
      </c>
      <c r="T118" s="73">
        <v>51.6</v>
      </c>
      <c r="U118" s="73">
        <v>0.29586691693202444</v>
      </c>
      <c r="V118" s="74">
        <v>344.03129875816796</v>
      </c>
      <c r="W118" s="256">
        <v>17.752015015921469</v>
      </c>
    </row>
    <row r="119" spans="1:23" x14ac:dyDescent="0.2">
      <c r="A119" s="274"/>
      <c r="B119" s="41">
        <v>112</v>
      </c>
      <c r="C119" s="47" t="s">
        <v>461</v>
      </c>
      <c r="D119" s="96">
        <v>3.9</v>
      </c>
      <c r="E119" s="47">
        <v>423</v>
      </c>
      <c r="F119" s="42" t="s">
        <v>465</v>
      </c>
      <c r="G119" s="42" t="s">
        <v>23</v>
      </c>
      <c r="H119" s="41">
        <v>18</v>
      </c>
      <c r="I119" s="41" t="s">
        <v>43</v>
      </c>
      <c r="J119" s="43">
        <v>9</v>
      </c>
      <c r="K119" s="43">
        <v>1.359</v>
      </c>
      <c r="L119" s="43">
        <v>2.4630000000000001</v>
      </c>
      <c r="M119" s="43">
        <v>0</v>
      </c>
      <c r="N119" s="43">
        <v>1.7087400000000001</v>
      </c>
      <c r="O119" s="43">
        <v>3.4692599999999998</v>
      </c>
      <c r="P119" s="57">
        <v>901.35</v>
      </c>
      <c r="Q119" s="43">
        <v>5.1779999999999999</v>
      </c>
      <c r="R119" s="43">
        <v>901.35</v>
      </c>
      <c r="S119" s="62">
        <v>5.7447162589449154E-3</v>
      </c>
      <c r="T119" s="70">
        <v>78.7</v>
      </c>
      <c r="U119" s="71">
        <v>0.45210916957896485</v>
      </c>
      <c r="V119" s="72">
        <v>344.68297553669493</v>
      </c>
      <c r="W119" s="255">
        <v>27.12655017473789</v>
      </c>
    </row>
    <row r="120" spans="1:23" x14ac:dyDescent="0.2">
      <c r="A120" s="274"/>
      <c r="B120" s="41">
        <v>113</v>
      </c>
      <c r="C120" s="47" t="s">
        <v>141</v>
      </c>
      <c r="D120" s="96">
        <v>3.3</v>
      </c>
      <c r="E120" s="47">
        <v>411</v>
      </c>
      <c r="F120" s="97" t="s">
        <v>150</v>
      </c>
      <c r="G120" s="42" t="s">
        <v>23</v>
      </c>
      <c r="H120" s="41">
        <v>11</v>
      </c>
      <c r="I120" s="41">
        <v>1964</v>
      </c>
      <c r="J120" s="98">
        <v>4.8840000000000003</v>
      </c>
      <c r="K120" s="99">
        <v>0.51900000000000002</v>
      </c>
      <c r="L120" s="99">
        <v>1.3092999999999999</v>
      </c>
      <c r="M120" s="43"/>
      <c r="N120" s="99">
        <v>0.55000000000000004</v>
      </c>
      <c r="O120" s="99">
        <v>2.5055000000000001</v>
      </c>
      <c r="P120" s="57">
        <v>544.30999999999995</v>
      </c>
      <c r="Q120" s="43">
        <v>2.9</v>
      </c>
      <c r="R120" s="43">
        <v>501.43</v>
      </c>
      <c r="S120" s="62">
        <v>5.7834593063837425E-3</v>
      </c>
      <c r="T120" s="70">
        <v>92.105000000000004</v>
      </c>
      <c r="U120" s="71">
        <v>0.53268551941447462</v>
      </c>
      <c r="V120" s="72">
        <v>347.00755838302456</v>
      </c>
      <c r="W120" s="255">
        <v>31.96113116486848</v>
      </c>
    </row>
    <row r="121" spans="1:23" x14ac:dyDescent="0.2">
      <c r="A121" s="274"/>
      <c r="B121" s="41">
        <v>114</v>
      </c>
      <c r="C121" s="107" t="s">
        <v>41</v>
      </c>
      <c r="D121" s="95">
        <v>3.9</v>
      </c>
      <c r="E121" s="16">
        <v>423</v>
      </c>
      <c r="F121" s="108" t="s">
        <v>45</v>
      </c>
      <c r="G121" s="42" t="s">
        <v>23</v>
      </c>
      <c r="H121" s="102">
        <v>20</v>
      </c>
      <c r="I121" s="103" t="s">
        <v>43</v>
      </c>
      <c r="J121" s="104">
        <v>8.7799999999999994</v>
      </c>
      <c r="K121" s="104">
        <v>1.86</v>
      </c>
      <c r="L121" s="104">
        <v>1.83</v>
      </c>
      <c r="M121" s="104">
        <v>-0.13</v>
      </c>
      <c r="N121" s="43">
        <v>0.93905999999999989</v>
      </c>
      <c r="O121" s="43">
        <v>4.2779400000000001</v>
      </c>
      <c r="P121" s="105">
        <v>899.93</v>
      </c>
      <c r="Q121" s="104">
        <v>5.2169999999999996</v>
      </c>
      <c r="R121" s="109">
        <v>899.93</v>
      </c>
      <c r="S121" s="62">
        <f>Q121/R121</f>
        <v>5.7971175535875014E-3</v>
      </c>
      <c r="T121" s="70">
        <v>56</v>
      </c>
      <c r="U121" s="71">
        <f>S121*T121</f>
        <v>0.32463858300090009</v>
      </c>
      <c r="V121" s="72">
        <f>S121*60*1000</f>
        <v>347.82705321525009</v>
      </c>
      <c r="W121" s="255">
        <f>V121*T121/1000</f>
        <v>19.478314980054005</v>
      </c>
    </row>
    <row r="122" spans="1:23" x14ac:dyDescent="0.2">
      <c r="A122" s="274"/>
      <c r="B122" s="41">
        <v>115</v>
      </c>
      <c r="C122" s="47" t="s">
        <v>141</v>
      </c>
      <c r="D122" s="96">
        <v>3.3</v>
      </c>
      <c r="E122" s="47">
        <v>441</v>
      </c>
      <c r="F122" s="97" t="s">
        <v>144</v>
      </c>
      <c r="G122" s="42" t="s">
        <v>23</v>
      </c>
      <c r="H122" s="41">
        <v>20</v>
      </c>
      <c r="I122" s="41">
        <v>1969</v>
      </c>
      <c r="J122" s="98">
        <v>10.997999999999999</v>
      </c>
      <c r="K122" s="99">
        <v>1.4950000000000001</v>
      </c>
      <c r="L122" s="99">
        <v>2.1882000000000001</v>
      </c>
      <c r="M122" s="43"/>
      <c r="N122" s="99">
        <v>1.3166</v>
      </c>
      <c r="O122" s="99">
        <v>5.9978999999999996</v>
      </c>
      <c r="P122" s="57">
        <v>1259.31</v>
      </c>
      <c r="Q122" s="43">
        <v>7.3144999999999998</v>
      </c>
      <c r="R122" s="43">
        <v>1259.3</v>
      </c>
      <c r="S122" s="62">
        <v>5.8083856110537598E-3</v>
      </c>
      <c r="T122" s="70">
        <v>92.105000000000004</v>
      </c>
      <c r="U122" s="71">
        <v>0.53498135670610658</v>
      </c>
      <c r="V122" s="72">
        <v>348.50313666322558</v>
      </c>
      <c r="W122" s="255">
        <v>32.098881402366395</v>
      </c>
    </row>
    <row r="123" spans="1:23" x14ac:dyDescent="0.2">
      <c r="A123" s="274"/>
      <c r="B123" s="41">
        <v>116</v>
      </c>
      <c r="C123" s="47" t="s">
        <v>650</v>
      </c>
      <c r="D123" s="96">
        <v>3.5</v>
      </c>
      <c r="E123" s="47">
        <v>435</v>
      </c>
      <c r="F123" s="42" t="s">
        <v>657</v>
      </c>
      <c r="G123" s="42" t="s">
        <v>23</v>
      </c>
      <c r="H123" s="41">
        <v>20</v>
      </c>
      <c r="I123" s="41" t="s">
        <v>43</v>
      </c>
      <c r="J123" s="43">
        <v>11.667</v>
      </c>
      <c r="K123" s="43">
        <v>1.6319999999999999</v>
      </c>
      <c r="L123" s="43">
        <v>3.3384999999999998</v>
      </c>
      <c r="M123" s="43">
        <v>0.56100000000000005</v>
      </c>
      <c r="N123" s="43">
        <v>0</v>
      </c>
      <c r="O123" s="43">
        <v>6.1355000000000004</v>
      </c>
      <c r="P123" s="57">
        <v>1053.1400000000001</v>
      </c>
      <c r="Q123" s="43">
        <v>6.1355000000000004</v>
      </c>
      <c r="R123" s="43">
        <v>1053.1400000000001</v>
      </c>
      <c r="S123" s="62">
        <v>5.8259110849459709E-3</v>
      </c>
      <c r="T123" s="70">
        <v>42.4</v>
      </c>
      <c r="U123" s="71">
        <v>0.24701863000170915</v>
      </c>
      <c r="V123" s="72">
        <v>349.55466509675824</v>
      </c>
      <c r="W123" s="255">
        <v>14.821117800102549</v>
      </c>
    </row>
    <row r="124" spans="1:23" x14ac:dyDescent="0.2">
      <c r="A124" s="274"/>
      <c r="B124" s="41">
        <v>117</v>
      </c>
      <c r="C124" s="47" t="s">
        <v>886</v>
      </c>
      <c r="D124" s="96">
        <v>3.9</v>
      </c>
      <c r="E124" s="47">
        <v>423</v>
      </c>
      <c r="F124" s="42" t="s">
        <v>894</v>
      </c>
      <c r="G124" s="42" t="s">
        <v>891</v>
      </c>
      <c r="H124" s="41">
        <v>60</v>
      </c>
      <c r="I124" s="41">
        <v>2007</v>
      </c>
      <c r="J124" s="43">
        <v>25.452999999999999</v>
      </c>
      <c r="K124" s="43">
        <v>4.0199999999999996</v>
      </c>
      <c r="L124" s="43">
        <v>0</v>
      </c>
      <c r="M124" s="43">
        <v>0</v>
      </c>
      <c r="N124" s="43">
        <v>3.062878</v>
      </c>
      <c r="O124" s="43">
        <v>18.37</v>
      </c>
      <c r="P124" s="57">
        <v>3983.01</v>
      </c>
      <c r="Q124" s="43">
        <v>20.46</v>
      </c>
      <c r="R124" s="43">
        <v>3509.23</v>
      </c>
      <c r="S124" s="62">
        <f>Q124/R124</f>
        <v>5.8303388492632292E-3</v>
      </c>
      <c r="T124" s="70">
        <v>52.646999999999998</v>
      </c>
      <c r="U124" s="71">
        <f>S124*T124</f>
        <v>0.30694984939716125</v>
      </c>
      <c r="V124" s="72">
        <f>S124*60*1000</f>
        <v>349.82033095579374</v>
      </c>
      <c r="W124" s="255">
        <f>V124*T124/1000</f>
        <v>18.416990963829672</v>
      </c>
    </row>
    <row r="125" spans="1:23" x14ac:dyDescent="0.2">
      <c r="A125" s="274"/>
      <c r="B125" s="41">
        <v>118</v>
      </c>
      <c r="C125" s="47" t="s">
        <v>650</v>
      </c>
      <c r="D125" s="96">
        <v>3.5</v>
      </c>
      <c r="E125" s="47">
        <v>435</v>
      </c>
      <c r="F125" s="42" t="s">
        <v>654</v>
      </c>
      <c r="G125" s="42" t="s">
        <v>23</v>
      </c>
      <c r="H125" s="41">
        <v>12</v>
      </c>
      <c r="I125" s="41" t="s">
        <v>43</v>
      </c>
      <c r="J125" s="43">
        <v>7.4400000000000013</v>
      </c>
      <c r="K125" s="43">
        <v>1.3111999999999999</v>
      </c>
      <c r="L125" s="43">
        <v>1.84</v>
      </c>
      <c r="M125" s="43">
        <v>0.1678</v>
      </c>
      <c r="N125" s="43">
        <v>0</v>
      </c>
      <c r="O125" s="43">
        <v>4.1210000000000004</v>
      </c>
      <c r="P125" s="57">
        <v>705.43</v>
      </c>
      <c r="Q125" s="43">
        <v>4.1210000000000004</v>
      </c>
      <c r="R125" s="43">
        <v>705.43</v>
      </c>
      <c r="S125" s="62">
        <v>5.8418269707837785E-3</v>
      </c>
      <c r="T125" s="70">
        <v>42.4</v>
      </c>
      <c r="U125" s="71">
        <v>0.2476934635612322</v>
      </c>
      <c r="V125" s="72">
        <v>350.50961824702671</v>
      </c>
      <c r="W125" s="255">
        <v>14.861607813673933</v>
      </c>
    </row>
    <row r="126" spans="1:23" x14ac:dyDescent="0.2">
      <c r="A126" s="274"/>
      <c r="B126" s="41">
        <v>119</v>
      </c>
      <c r="C126" s="47" t="s">
        <v>722</v>
      </c>
      <c r="D126" s="96">
        <v>3.9</v>
      </c>
      <c r="E126" s="16">
        <v>423</v>
      </c>
      <c r="F126" s="42" t="s">
        <v>730</v>
      </c>
      <c r="G126" s="42" t="s">
        <v>23</v>
      </c>
      <c r="H126" s="41">
        <v>23</v>
      </c>
      <c r="I126" s="41">
        <v>1991</v>
      </c>
      <c r="J126" s="43">
        <v>11.95</v>
      </c>
      <c r="K126" s="43">
        <v>2.601</v>
      </c>
      <c r="L126" s="43">
        <v>2.1960000000000002</v>
      </c>
      <c r="M126" s="43">
        <v>-7.2999999999999995E-2</v>
      </c>
      <c r="N126" s="43">
        <v>1.288</v>
      </c>
      <c r="O126" s="43">
        <v>7.1529999999999996</v>
      </c>
      <c r="P126" s="57">
        <v>1222.06</v>
      </c>
      <c r="Q126" s="43">
        <v>7.1529999999999996</v>
      </c>
      <c r="R126" s="43">
        <v>1222.06</v>
      </c>
      <c r="S126" s="62">
        <v>5.8532314288987451E-3</v>
      </c>
      <c r="T126" s="70">
        <v>44.47</v>
      </c>
      <c r="U126" s="71">
        <v>0.26029320164312719</v>
      </c>
      <c r="V126" s="72">
        <v>351.19388573392467</v>
      </c>
      <c r="W126" s="255">
        <v>15.617592098587629</v>
      </c>
    </row>
    <row r="127" spans="1:23" x14ac:dyDescent="0.2">
      <c r="A127" s="274"/>
      <c r="B127" s="41">
        <v>120</v>
      </c>
      <c r="C127" s="47" t="s">
        <v>292</v>
      </c>
      <c r="D127" s="95">
        <v>3.9</v>
      </c>
      <c r="E127" s="16">
        <v>423</v>
      </c>
      <c r="F127" s="42" t="s">
        <v>293</v>
      </c>
      <c r="G127" s="42"/>
      <c r="H127" s="41">
        <v>60</v>
      </c>
      <c r="I127" s="41">
        <v>2005</v>
      </c>
      <c r="J127" s="43">
        <v>42.19</v>
      </c>
      <c r="K127" s="43">
        <v>18.274878000000001</v>
      </c>
      <c r="L127" s="43">
        <v>5.7430279999999998</v>
      </c>
      <c r="M127" s="43">
        <v>-10.777879</v>
      </c>
      <c r="N127" s="43">
        <v>0</v>
      </c>
      <c r="O127" s="43">
        <v>28.949997</v>
      </c>
      <c r="P127" s="57">
        <v>4933.47</v>
      </c>
      <c r="Q127" s="43">
        <v>27.857536532724431</v>
      </c>
      <c r="R127" s="43">
        <v>4747.3</v>
      </c>
      <c r="S127" s="62">
        <v>5.8680800734574245E-3</v>
      </c>
      <c r="T127" s="70">
        <v>53.41</v>
      </c>
      <c r="U127" s="71">
        <v>0.31341415672336104</v>
      </c>
      <c r="V127" s="72">
        <v>352.08480440744552</v>
      </c>
      <c r="W127" s="255">
        <v>18.804849403401661</v>
      </c>
    </row>
    <row r="128" spans="1:23" x14ac:dyDescent="0.2">
      <c r="A128" s="274"/>
      <c r="B128" s="41">
        <v>121</v>
      </c>
      <c r="C128" s="47" t="s">
        <v>991</v>
      </c>
      <c r="D128" s="95">
        <v>3.5</v>
      </c>
      <c r="E128" s="16">
        <v>435</v>
      </c>
      <c r="F128" s="42" t="s">
        <v>108</v>
      </c>
      <c r="G128" s="42" t="s">
        <v>23</v>
      </c>
      <c r="H128" s="41">
        <v>20</v>
      </c>
      <c r="I128" s="41">
        <v>1989</v>
      </c>
      <c r="J128" s="43">
        <v>11.446999999999999</v>
      </c>
      <c r="K128" s="43">
        <v>1.276651</v>
      </c>
      <c r="L128" s="43">
        <v>3.1612089999999999</v>
      </c>
      <c r="M128" s="43">
        <v>0.10034899999999999</v>
      </c>
      <c r="N128" s="43">
        <v>2.072619</v>
      </c>
      <c r="O128" s="43">
        <v>4.836106</v>
      </c>
      <c r="P128" s="57">
        <v>1175.77</v>
      </c>
      <c r="Q128" s="43">
        <v>6.9087249999999996</v>
      </c>
      <c r="R128" s="43">
        <v>1175.77</v>
      </c>
      <c r="S128" s="62">
        <v>5.8759153575954478E-3</v>
      </c>
      <c r="T128" s="70">
        <v>67.58</v>
      </c>
      <c r="U128" s="71">
        <v>0.39709435986630037</v>
      </c>
      <c r="V128" s="72">
        <v>352.55492145572686</v>
      </c>
      <c r="W128" s="255">
        <v>23.825661591978019</v>
      </c>
    </row>
    <row r="129" spans="1:23" x14ac:dyDescent="0.2">
      <c r="A129" s="274"/>
      <c r="B129" s="41">
        <v>122</v>
      </c>
      <c r="C129" s="47" t="s">
        <v>722</v>
      </c>
      <c r="D129" s="95">
        <v>3.9</v>
      </c>
      <c r="E129" s="16">
        <v>423</v>
      </c>
      <c r="F129" s="42" t="s">
        <v>731</v>
      </c>
      <c r="G129" s="42" t="s">
        <v>23</v>
      </c>
      <c r="H129" s="41">
        <v>45</v>
      </c>
      <c r="I129" s="41">
        <v>1967</v>
      </c>
      <c r="J129" s="43">
        <v>19.995000000000001</v>
      </c>
      <c r="K129" s="43">
        <v>1.5580000000000001</v>
      </c>
      <c r="L129" s="43">
        <v>7.4320000000000004</v>
      </c>
      <c r="M129" s="43">
        <v>0.189</v>
      </c>
      <c r="N129" s="43">
        <v>1.9810000000000001</v>
      </c>
      <c r="O129" s="43">
        <v>11.005000000000001</v>
      </c>
      <c r="P129" s="57">
        <v>1869.57</v>
      </c>
      <c r="Q129" s="43">
        <v>11.005000000000001</v>
      </c>
      <c r="R129" s="43">
        <v>1869.57</v>
      </c>
      <c r="S129" s="62">
        <v>5.8863802906550713E-3</v>
      </c>
      <c r="T129" s="70">
        <v>44.47</v>
      </c>
      <c r="U129" s="71">
        <v>0.26176733152543102</v>
      </c>
      <c r="V129" s="72">
        <v>353.1828174393043</v>
      </c>
      <c r="W129" s="255">
        <v>15.706039891525862</v>
      </c>
    </row>
    <row r="130" spans="1:23" x14ac:dyDescent="0.2">
      <c r="A130" s="274"/>
      <c r="B130" s="41">
        <v>123</v>
      </c>
      <c r="C130" s="47" t="s">
        <v>991</v>
      </c>
      <c r="D130" s="95">
        <v>3.5</v>
      </c>
      <c r="E130" s="16">
        <v>435</v>
      </c>
      <c r="F130" s="42" t="s">
        <v>111</v>
      </c>
      <c r="G130" s="42" t="s">
        <v>23</v>
      </c>
      <c r="H130" s="41">
        <v>22</v>
      </c>
      <c r="I130" s="41">
        <v>1986</v>
      </c>
      <c r="J130" s="43">
        <v>11.51</v>
      </c>
      <c r="K130" s="43">
        <v>1.2668509999999999</v>
      </c>
      <c r="L130" s="43">
        <v>3.3871039999999999</v>
      </c>
      <c r="M130" s="43">
        <v>0.110149</v>
      </c>
      <c r="N130" s="43">
        <v>2.6983280000000001</v>
      </c>
      <c r="O130" s="43">
        <v>4.0475390000000004</v>
      </c>
      <c r="P130" s="57">
        <v>1144.1600000000001</v>
      </c>
      <c r="Q130" s="43">
        <v>6.7458669999999996</v>
      </c>
      <c r="R130" s="43">
        <v>1144.1600000000001</v>
      </c>
      <c r="S130" s="62">
        <v>5.8959122849951045E-3</v>
      </c>
      <c r="T130" s="70">
        <v>67.58</v>
      </c>
      <c r="U130" s="71">
        <v>0.39844575221996914</v>
      </c>
      <c r="V130" s="72">
        <v>353.75473709970629</v>
      </c>
      <c r="W130" s="255">
        <v>23.90674513319815</v>
      </c>
    </row>
    <row r="131" spans="1:23" x14ac:dyDescent="0.2">
      <c r="A131" s="274"/>
      <c r="B131" s="41">
        <v>124</v>
      </c>
      <c r="C131" s="47" t="s">
        <v>886</v>
      </c>
      <c r="D131" s="96">
        <v>3.9</v>
      </c>
      <c r="E131" s="47">
        <v>423</v>
      </c>
      <c r="F131" s="42" t="s">
        <v>895</v>
      </c>
      <c r="G131" s="42" t="s">
        <v>891</v>
      </c>
      <c r="H131" s="41">
        <v>18</v>
      </c>
      <c r="I131" s="41">
        <v>2010</v>
      </c>
      <c r="J131" s="43">
        <v>8.3339999999999996</v>
      </c>
      <c r="K131" s="43">
        <v>0.86699999999999999</v>
      </c>
      <c r="L131" s="43">
        <v>0.94899999999999995</v>
      </c>
      <c r="M131" s="43">
        <v>0</v>
      </c>
      <c r="N131" s="43">
        <v>1.331</v>
      </c>
      <c r="O131" s="43">
        <v>5.1862000000000004</v>
      </c>
      <c r="P131" s="57">
        <v>1051.0999999999999</v>
      </c>
      <c r="Q131" s="43">
        <v>5.99</v>
      </c>
      <c r="R131" s="43">
        <v>1015.83</v>
      </c>
      <c r="S131" s="62">
        <f>Q131/R131</f>
        <v>5.8966559365248123E-3</v>
      </c>
      <c r="T131" s="70">
        <v>52.646999999999998</v>
      </c>
      <c r="U131" s="71">
        <f>S131*T131</f>
        <v>0.31044124509022181</v>
      </c>
      <c r="V131" s="72">
        <f>S131*60*1000</f>
        <v>353.7993561914887</v>
      </c>
      <c r="W131" s="255">
        <f>V131*T131/1000</f>
        <v>18.626474705413305</v>
      </c>
    </row>
    <row r="132" spans="1:23" x14ac:dyDescent="0.2">
      <c r="A132" s="274"/>
      <c r="B132" s="41">
        <v>125</v>
      </c>
      <c r="C132" s="47" t="s">
        <v>990</v>
      </c>
      <c r="D132" s="96">
        <v>3.1</v>
      </c>
      <c r="E132" s="47">
        <v>447</v>
      </c>
      <c r="F132" s="48" t="s">
        <v>931</v>
      </c>
      <c r="G132" s="48" t="s">
        <v>932</v>
      </c>
      <c r="H132" s="47">
        <v>70</v>
      </c>
      <c r="I132" s="47">
        <v>2008</v>
      </c>
      <c r="J132" s="49">
        <v>41.914999999999999</v>
      </c>
      <c r="K132" s="49">
        <v>8.3163739999999997</v>
      </c>
      <c r="L132" s="49">
        <v>0</v>
      </c>
      <c r="M132" s="49">
        <v>0</v>
      </c>
      <c r="N132" s="49">
        <v>0</v>
      </c>
      <c r="O132" s="49">
        <v>28.349000000000004</v>
      </c>
      <c r="P132" s="59">
        <v>4787.37</v>
      </c>
      <c r="Q132" s="49">
        <v>28.349000000000004</v>
      </c>
      <c r="R132" s="49">
        <v>4787.37</v>
      </c>
      <c r="S132" s="63">
        <v>5.9216229370197011E-3</v>
      </c>
      <c r="T132" s="73">
        <v>51.6</v>
      </c>
      <c r="U132" s="73">
        <v>0.30555574355021659</v>
      </c>
      <c r="V132" s="74">
        <v>355.29737622118205</v>
      </c>
      <c r="W132" s="256">
        <v>18.333344613012997</v>
      </c>
    </row>
    <row r="133" spans="1:23" x14ac:dyDescent="0.2">
      <c r="A133" s="274"/>
      <c r="B133" s="41">
        <v>126</v>
      </c>
      <c r="C133" s="47" t="s">
        <v>650</v>
      </c>
      <c r="D133" s="96">
        <v>3.5</v>
      </c>
      <c r="E133" s="47">
        <v>435</v>
      </c>
      <c r="F133" s="42" t="s">
        <v>655</v>
      </c>
      <c r="G133" s="42" t="s">
        <v>23</v>
      </c>
      <c r="H133" s="41">
        <v>55</v>
      </c>
      <c r="I133" s="41" t="s">
        <v>43</v>
      </c>
      <c r="J133" s="43">
        <v>30.230000000000004</v>
      </c>
      <c r="K133" s="43">
        <v>4.2824</v>
      </c>
      <c r="L133" s="43">
        <v>10.935</v>
      </c>
      <c r="M133" s="43">
        <v>0.15459999999999999</v>
      </c>
      <c r="N133" s="43">
        <v>0</v>
      </c>
      <c r="O133" s="43">
        <v>14.858000000000001</v>
      </c>
      <c r="P133" s="57">
        <v>2498.02</v>
      </c>
      <c r="Q133" s="43">
        <v>14.858000000000001</v>
      </c>
      <c r="R133" s="43">
        <v>2498.02</v>
      </c>
      <c r="S133" s="62">
        <v>5.9479107453102864E-3</v>
      </c>
      <c r="T133" s="70">
        <v>42.4</v>
      </c>
      <c r="U133" s="71">
        <v>0.25219141560115615</v>
      </c>
      <c r="V133" s="72">
        <v>356.87464471861716</v>
      </c>
      <c r="W133" s="255">
        <v>15.131484936069368</v>
      </c>
    </row>
    <row r="134" spans="1:23" x14ac:dyDescent="0.2">
      <c r="A134" s="274"/>
      <c r="B134" s="41">
        <v>127</v>
      </c>
      <c r="C134" s="47" t="s">
        <v>991</v>
      </c>
      <c r="D134" s="95">
        <v>3.5</v>
      </c>
      <c r="E134" s="16">
        <v>435</v>
      </c>
      <c r="F134" s="42" t="s">
        <v>110</v>
      </c>
      <c r="G134" s="42" t="s">
        <v>23</v>
      </c>
      <c r="H134" s="41">
        <v>10</v>
      </c>
      <c r="I134" s="41">
        <v>1961</v>
      </c>
      <c r="J134" s="43">
        <v>6.0919999999999996</v>
      </c>
      <c r="K134" s="43">
        <v>1.02186</v>
      </c>
      <c r="L134" s="43">
        <v>2.4057529999999998</v>
      </c>
      <c r="M134" s="43">
        <v>1.8600000000000001E-3</v>
      </c>
      <c r="N134" s="43">
        <v>0</v>
      </c>
      <c r="O134" s="43">
        <v>2.6662469999999998</v>
      </c>
      <c r="P134" s="57">
        <v>445.52</v>
      </c>
      <c r="Q134" s="43">
        <v>2.6662469999999998</v>
      </c>
      <c r="R134" s="43">
        <v>445.52</v>
      </c>
      <c r="S134" s="62">
        <v>5.984573083138804E-3</v>
      </c>
      <c r="T134" s="70">
        <v>67.58</v>
      </c>
      <c r="U134" s="71">
        <v>0.40443744895852035</v>
      </c>
      <c r="V134" s="72">
        <v>359.07438498832823</v>
      </c>
      <c r="W134" s="255">
        <v>24.266246937511223</v>
      </c>
    </row>
    <row r="135" spans="1:23" x14ac:dyDescent="0.2">
      <c r="A135" s="274"/>
      <c r="B135" s="41">
        <v>128</v>
      </c>
      <c r="C135" s="47" t="s">
        <v>650</v>
      </c>
      <c r="D135" s="96">
        <v>3.5</v>
      </c>
      <c r="E135" s="47">
        <v>435</v>
      </c>
      <c r="F135" s="42" t="s">
        <v>656</v>
      </c>
      <c r="G135" s="42" t="s">
        <v>23</v>
      </c>
      <c r="H135" s="41">
        <v>20</v>
      </c>
      <c r="I135" s="41" t="s">
        <v>43</v>
      </c>
      <c r="J135" s="43">
        <v>12.299999999999999</v>
      </c>
      <c r="K135" s="43">
        <v>1.7121</v>
      </c>
      <c r="L135" s="43">
        <v>4.1974999999999998</v>
      </c>
      <c r="M135" s="43">
        <v>-0.13109999999999999</v>
      </c>
      <c r="N135" s="43">
        <v>0</v>
      </c>
      <c r="O135" s="43">
        <v>6.5214999999999996</v>
      </c>
      <c r="P135" s="57">
        <v>1087.6600000000001</v>
      </c>
      <c r="Q135" s="43">
        <v>6.5214999999999996</v>
      </c>
      <c r="R135" s="43">
        <v>1087.6600000000001</v>
      </c>
      <c r="S135" s="62">
        <v>5.9958994538734526E-3</v>
      </c>
      <c r="T135" s="70">
        <v>42.4</v>
      </c>
      <c r="U135" s="71">
        <v>0.2542261368442344</v>
      </c>
      <c r="V135" s="72">
        <v>359.75396723240715</v>
      </c>
      <c r="W135" s="255">
        <v>15.253568210654063</v>
      </c>
    </row>
    <row r="136" spans="1:23" x14ac:dyDescent="0.2">
      <c r="A136" s="274"/>
      <c r="B136" s="41">
        <v>129</v>
      </c>
      <c r="C136" s="47" t="s">
        <v>990</v>
      </c>
      <c r="D136" s="96">
        <v>3.1</v>
      </c>
      <c r="E136" s="47">
        <v>447</v>
      </c>
      <c r="F136" s="48" t="s">
        <v>933</v>
      </c>
      <c r="G136" s="48" t="s">
        <v>934</v>
      </c>
      <c r="H136" s="47">
        <v>61</v>
      </c>
      <c r="I136" s="47">
        <v>1965</v>
      </c>
      <c r="J136" s="49">
        <v>31.065000000000001</v>
      </c>
      <c r="K136" s="49">
        <v>7.1289429999999996</v>
      </c>
      <c r="L136" s="49">
        <v>7.8216479999999997</v>
      </c>
      <c r="M136" s="49">
        <v>-0.14193800000000001</v>
      </c>
      <c r="N136" s="49">
        <v>0</v>
      </c>
      <c r="O136" s="49">
        <v>16.256352</v>
      </c>
      <c r="P136" s="59">
        <v>2700.04</v>
      </c>
      <c r="Q136" s="49">
        <v>16.256352</v>
      </c>
      <c r="R136" s="49">
        <v>2700.04</v>
      </c>
      <c r="S136" s="63">
        <v>6.0207819143420094E-3</v>
      </c>
      <c r="T136" s="73">
        <v>51.6</v>
      </c>
      <c r="U136" s="73">
        <v>0.31067234678004768</v>
      </c>
      <c r="V136" s="74">
        <v>361.24691486052058</v>
      </c>
      <c r="W136" s="256">
        <v>18.640340806802861</v>
      </c>
    </row>
    <row r="137" spans="1:23" x14ac:dyDescent="0.2">
      <c r="A137" s="274"/>
      <c r="B137" s="41">
        <v>130</v>
      </c>
      <c r="C137" s="47" t="s">
        <v>990</v>
      </c>
      <c r="D137" s="96">
        <v>3.1</v>
      </c>
      <c r="E137" s="47">
        <v>447</v>
      </c>
      <c r="F137" s="48" t="s">
        <v>973</v>
      </c>
      <c r="G137" s="48" t="s">
        <v>963</v>
      </c>
      <c r="H137" s="47">
        <v>87</v>
      </c>
      <c r="I137" s="47">
        <v>1983</v>
      </c>
      <c r="J137" s="49">
        <v>42.287999999999997</v>
      </c>
      <c r="K137" s="49">
        <v>8.6358999999999995</v>
      </c>
      <c r="L137" s="49">
        <v>13.45032</v>
      </c>
      <c r="M137" s="49">
        <v>-0.16989299999999999</v>
      </c>
      <c r="N137" s="49">
        <v>3.666903</v>
      </c>
      <c r="O137" s="49">
        <v>20.371504000000002</v>
      </c>
      <c r="P137" s="59">
        <v>3382.64</v>
      </c>
      <c r="Q137" s="49">
        <v>20.371504000000002</v>
      </c>
      <c r="R137" s="49">
        <v>3382.64</v>
      </c>
      <c r="S137" s="63">
        <v>6.0223683276967111E-3</v>
      </c>
      <c r="T137" s="73">
        <v>51.6</v>
      </c>
      <c r="U137" s="73">
        <v>0.3107542057091503</v>
      </c>
      <c r="V137" s="74">
        <v>361.34209966180265</v>
      </c>
      <c r="W137" s="256">
        <v>18.645252342549018</v>
      </c>
    </row>
    <row r="138" spans="1:23" x14ac:dyDescent="0.2">
      <c r="A138" s="274"/>
      <c r="B138" s="41">
        <v>131</v>
      </c>
      <c r="C138" s="47" t="s">
        <v>845</v>
      </c>
      <c r="D138" s="95">
        <v>3.6</v>
      </c>
      <c r="E138" s="16">
        <v>432</v>
      </c>
      <c r="F138" s="42" t="s">
        <v>847</v>
      </c>
      <c r="G138" s="42" t="s">
        <v>88</v>
      </c>
      <c r="H138" s="41">
        <v>40</v>
      </c>
      <c r="I138" s="41">
        <v>1980</v>
      </c>
      <c r="J138" s="43">
        <f>SUM(K138+L138+M138+O138)</f>
        <v>23.2</v>
      </c>
      <c r="K138" s="43">
        <v>3.5445000000000002</v>
      </c>
      <c r="L138" s="43">
        <v>5.774</v>
      </c>
      <c r="M138" s="43">
        <v>0.6885</v>
      </c>
      <c r="N138" s="43"/>
      <c r="O138" s="43">
        <v>13.193</v>
      </c>
      <c r="P138" s="57"/>
      <c r="Q138" s="43">
        <v>13.193</v>
      </c>
      <c r="R138" s="43">
        <v>2190.4299999999998</v>
      </c>
      <c r="S138" s="62">
        <f>Q138/R138</f>
        <v>6.0230183114730902E-3</v>
      </c>
      <c r="T138" s="70">
        <v>50.79</v>
      </c>
      <c r="U138" s="71">
        <f>S138*T138</f>
        <v>0.30590910003971822</v>
      </c>
      <c r="V138" s="72">
        <f>S138*60*1000</f>
        <v>361.38109868838541</v>
      </c>
      <c r="W138" s="255">
        <f>V138*T138/1000</f>
        <v>18.354546002383092</v>
      </c>
    </row>
    <row r="139" spans="1:23" x14ac:dyDescent="0.2">
      <c r="A139" s="274"/>
      <c r="B139" s="41">
        <v>132</v>
      </c>
      <c r="C139" s="47" t="s">
        <v>804</v>
      </c>
      <c r="D139" s="95">
        <v>3.1</v>
      </c>
      <c r="E139" s="16">
        <v>447</v>
      </c>
      <c r="F139" s="42" t="s">
        <v>805</v>
      </c>
      <c r="G139" s="42" t="s">
        <v>25</v>
      </c>
      <c r="H139" s="41">
        <v>11</v>
      </c>
      <c r="I139" s="41">
        <v>1975</v>
      </c>
      <c r="J139" s="43">
        <v>4.93</v>
      </c>
      <c r="K139" s="43">
        <v>0.52900000000000003</v>
      </c>
      <c r="L139" s="43">
        <v>1.48</v>
      </c>
      <c r="M139" s="43">
        <v>8.3000000000000004E-2</v>
      </c>
      <c r="N139" s="43">
        <v>0.51</v>
      </c>
      <c r="O139" s="43">
        <v>2.3250000000000002</v>
      </c>
      <c r="P139" s="57">
        <v>464.11</v>
      </c>
      <c r="Q139" s="43">
        <v>2.8</v>
      </c>
      <c r="R139" s="43">
        <v>464.1</v>
      </c>
      <c r="S139" s="62">
        <v>6.0331825037707384E-3</v>
      </c>
      <c r="T139" s="70">
        <v>74.900000000000006</v>
      </c>
      <c r="U139" s="71">
        <v>0.45188536953242836</v>
      </c>
      <c r="V139" s="72">
        <v>361.99095022624425</v>
      </c>
      <c r="W139" s="255">
        <v>27.113122171945694</v>
      </c>
    </row>
    <row r="140" spans="1:23" x14ac:dyDescent="0.2">
      <c r="A140" s="274"/>
      <c r="B140" s="41">
        <v>133</v>
      </c>
      <c r="C140" s="47" t="s">
        <v>886</v>
      </c>
      <c r="D140" s="96">
        <v>3.9</v>
      </c>
      <c r="E140" s="47">
        <v>423</v>
      </c>
      <c r="F140" s="42" t="s">
        <v>896</v>
      </c>
      <c r="G140" s="42" t="s">
        <v>891</v>
      </c>
      <c r="H140" s="41">
        <v>43</v>
      </c>
      <c r="I140" s="41">
        <v>2007</v>
      </c>
      <c r="J140" s="43">
        <v>20.463000000000001</v>
      </c>
      <c r="K140" s="43">
        <v>3.3420000000000001</v>
      </c>
      <c r="L140" s="43">
        <v>0</v>
      </c>
      <c r="M140" s="43">
        <v>0</v>
      </c>
      <c r="N140" s="43">
        <v>0.52866599999999997</v>
      </c>
      <c r="O140" s="43">
        <v>16.591999999999999</v>
      </c>
      <c r="P140" s="57">
        <v>2887.7</v>
      </c>
      <c r="Q140" s="43">
        <v>14.66</v>
      </c>
      <c r="R140" s="43">
        <v>2420.44</v>
      </c>
      <c r="S140" s="62">
        <f>Q140/R140</f>
        <v>6.056750012394441E-3</v>
      </c>
      <c r="T140" s="70">
        <v>52.646999999999998</v>
      </c>
      <c r="U140" s="71">
        <f>S140*T140</f>
        <v>0.3188697179025301</v>
      </c>
      <c r="V140" s="72">
        <f>S140*60*1000</f>
        <v>363.40500074366645</v>
      </c>
      <c r="W140" s="255">
        <f>V140*T140/1000</f>
        <v>19.132183074151808</v>
      </c>
    </row>
    <row r="141" spans="1:23" x14ac:dyDescent="0.2">
      <c r="A141" s="274"/>
      <c r="B141" s="41">
        <v>134</v>
      </c>
      <c r="C141" s="47" t="s">
        <v>722</v>
      </c>
      <c r="D141" s="96">
        <v>3.9</v>
      </c>
      <c r="E141" s="16">
        <v>423</v>
      </c>
      <c r="F141" s="42" t="s">
        <v>732</v>
      </c>
      <c r="G141" s="42" t="s">
        <v>23</v>
      </c>
      <c r="H141" s="41">
        <v>20</v>
      </c>
      <c r="I141" s="41">
        <v>1993</v>
      </c>
      <c r="J141" s="43">
        <v>13.589</v>
      </c>
      <c r="K141" s="43">
        <v>2.4180000000000001</v>
      </c>
      <c r="L141" s="43">
        <v>1.9830000000000001</v>
      </c>
      <c r="M141" s="43">
        <v>-0.20100000000000001</v>
      </c>
      <c r="N141" s="43">
        <v>1.6539999999999999</v>
      </c>
      <c r="O141" s="43">
        <v>9.1880000000000006</v>
      </c>
      <c r="P141" s="57">
        <v>1515.92</v>
      </c>
      <c r="Q141" s="43">
        <v>9.1880000000000006</v>
      </c>
      <c r="R141" s="43">
        <v>1515.92</v>
      </c>
      <c r="S141" s="62">
        <v>6.061005857828909E-3</v>
      </c>
      <c r="T141" s="71">
        <v>44.47</v>
      </c>
      <c r="U141" s="71">
        <v>0.26953293049765159</v>
      </c>
      <c r="V141" s="72">
        <v>363.66035146973451</v>
      </c>
      <c r="W141" s="255">
        <v>16.171975829859093</v>
      </c>
    </row>
    <row r="142" spans="1:23" x14ac:dyDescent="0.2">
      <c r="A142" s="274"/>
      <c r="B142" s="41">
        <v>135</v>
      </c>
      <c r="C142" s="47" t="s">
        <v>886</v>
      </c>
      <c r="D142" s="96">
        <v>3.9</v>
      </c>
      <c r="E142" s="47">
        <v>423</v>
      </c>
      <c r="F142" s="42" t="s">
        <v>897</v>
      </c>
      <c r="G142" s="42" t="s">
        <v>891</v>
      </c>
      <c r="H142" s="41">
        <v>44</v>
      </c>
      <c r="I142" s="41">
        <v>2009</v>
      </c>
      <c r="J142" s="43">
        <v>23.992999999999999</v>
      </c>
      <c r="K142" s="43">
        <v>1.4279999999999999</v>
      </c>
      <c r="L142" s="43">
        <v>0</v>
      </c>
      <c r="M142" s="43">
        <v>0</v>
      </c>
      <c r="N142" s="43">
        <v>2.1027999999999998</v>
      </c>
      <c r="O142" s="43">
        <v>20.462</v>
      </c>
      <c r="P142" s="57">
        <v>3628.96</v>
      </c>
      <c r="Q142" s="43">
        <v>15.58</v>
      </c>
      <c r="R142" s="43">
        <v>2569.6999999999998</v>
      </c>
      <c r="S142" s="62">
        <f>Q142/R142</f>
        <v>6.0629645483908628E-3</v>
      </c>
      <c r="T142" s="70">
        <v>52.646999999999998</v>
      </c>
      <c r="U142" s="71">
        <f>S142*T142</f>
        <v>0.31919689457913375</v>
      </c>
      <c r="V142" s="72">
        <f>S142*60*1000</f>
        <v>363.77787290345174</v>
      </c>
      <c r="W142" s="255">
        <f>V142*T142/1000</f>
        <v>19.151813674748023</v>
      </c>
    </row>
    <row r="143" spans="1:23" x14ac:dyDescent="0.2">
      <c r="A143" s="274"/>
      <c r="B143" s="41">
        <v>136</v>
      </c>
      <c r="C143" s="47" t="s">
        <v>650</v>
      </c>
      <c r="D143" s="96">
        <v>3.5</v>
      </c>
      <c r="E143" s="47">
        <v>435</v>
      </c>
      <c r="F143" s="42" t="s">
        <v>660</v>
      </c>
      <c r="G143" s="42" t="s">
        <v>23</v>
      </c>
      <c r="H143" s="41">
        <v>45</v>
      </c>
      <c r="I143" s="41" t="s">
        <v>43</v>
      </c>
      <c r="J143" s="43">
        <v>24.35</v>
      </c>
      <c r="K143" s="43">
        <v>3.6842000000000001</v>
      </c>
      <c r="L143" s="43">
        <v>9.2855000000000008</v>
      </c>
      <c r="M143" s="43">
        <v>-0.1142</v>
      </c>
      <c r="N143" s="43">
        <v>0</v>
      </c>
      <c r="O143" s="43">
        <v>11.4945</v>
      </c>
      <c r="P143" s="57">
        <v>1888.38</v>
      </c>
      <c r="Q143" s="43">
        <v>11.4945</v>
      </c>
      <c r="R143" s="43">
        <v>1888.38</v>
      </c>
      <c r="S143" s="62">
        <v>6.086963428970864E-3</v>
      </c>
      <c r="T143" s="70">
        <v>42.4</v>
      </c>
      <c r="U143" s="71">
        <v>0.25808724938836464</v>
      </c>
      <c r="V143" s="72">
        <v>365.21780573825185</v>
      </c>
      <c r="W143" s="255">
        <v>15.485234963301879</v>
      </c>
    </row>
    <row r="144" spans="1:23" x14ac:dyDescent="0.2">
      <c r="A144" s="274"/>
      <c r="B144" s="41">
        <v>137</v>
      </c>
      <c r="C144" s="47" t="s">
        <v>214</v>
      </c>
      <c r="D144" s="95">
        <v>2.7</v>
      </c>
      <c r="E144" s="16">
        <v>459</v>
      </c>
      <c r="F144" s="42" t="s">
        <v>217</v>
      </c>
      <c r="G144" s="42" t="s">
        <v>23</v>
      </c>
      <c r="H144" s="41">
        <v>22</v>
      </c>
      <c r="I144" s="41">
        <v>1979</v>
      </c>
      <c r="J144" s="43">
        <v>10.92</v>
      </c>
      <c r="K144" s="43">
        <v>1.5249999999999999</v>
      </c>
      <c r="L144" s="43">
        <v>2.6280000000000001</v>
      </c>
      <c r="M144" s="43">
        <v>-0.3</v>
      </c>
      <c r="N144" s="43"/>
      <c r="O144" s="43">
        <v>7.0679999999999996</v>
      </c>
      <c r="P144" s="57">
        <v>1154.82</v>
      </c>
      <c r="Q144" s="43">
        <v>7.0679999999999996</v>
      </c>
      <c r="R144" s="43">
        <v>1154.82</v>
      </c>
      <c r="S144" s="62">
        <v>6.1204343534057258E-3</v>
      </c>
      <c r="T144" s="70">
        <v>66.400000000000006</v>
      </c>
      <c r="U144" s="71">
        <v>0.40639684106614021</v>
      </c>
      <c r="V144" s="72">
        <v>367.22606120434352</v>
      </c>
      <c r="W144" s="255">
        <v>24.383810463968413</v>
      </c>
    </row>
    <row r="145" spans="1:23" x14ac:dyDescent="0.2">
      <c r="A145" s="274"/>
      <c r="B145" s="41">
        <v>138</v>
      </c>
      <c r="C145" s="47" t="s">
        <v>333</v>
      </c>
      <c r="D145" s="96">
        <v>6</v>
      </c>
      <c r="E145" s="47">
        <v>372</v>
      </c>
      <c r="F145" s="42" t="s">
        <v>341</v>
      </c>
      <c r="G145" s="42" t="s">
        <v>336</v>
      </c>
      <c r="H145" s="41">
        <v>36</v>
      </c>
      <c r="I145" s="41">
        <v>1989</v>
      </c>
      <c r="J145" s="43">
        <v>20.169899999999998</v>
      </c>
      <c r="K145" s="43">
        <v>2.5150000000000001</v>
      </c>
      <c r="L145" s="43">
        <v>3.6</v>
      </c>
      <c r="M145" s="43">
        <v>5.9200000000000003E-2</v>
      </c>
      <c r="N145" s="43">
        <v>2.512</v>
      </c>
      <c r="O145" s="43">
        <v>11.4762</v>
      </c>
      <c r="P145" s="57">
        <v>2258.0100000000002</v>
      </c>
      <c r="Q145" s="43">
        <v>13.995799999999999</v>
      </c>
      <c r="R145" s="43">
        <v>2258.0100000000002</v>
      </c>
      <c r="S145" s="62">
        <v>6.1982896444214147E-3</v>
      </c>
      <c r="T145" s="70">
        <v>56.2</v>
      </c>
      <c r="U145" s="71">
        <v>0.34834387801648353</v>
      </c>
      <c r="V145" s="72">
        <v>371.89737866528486</v>
      </c>
      <c r="W145" s="255">
        <v>20.900632680989009</v>
      </c>
    </row>
    <row r="146" spans="1:23" x14ac:dyDescent="0.2">
      <c r="A146" s="274"/>
      <c r="B146" s="41">
        <v>139</v>
      </c>
      <c r="C146" s="107" t="s">
        <v>41</v>
      </c>
      <c r="D146" s="95">
        <v>3.9</v>
      </c>
      <c r="E146" s="16">
        <v>423</v>
      </c>
      <c r="F146" s="108" t="s">
        <v>46</v>
      </c>
      <c r="G146" s="42" t="s">
        <v>23</v>
      </c>
      <c r="H146" s="102">
        <v>40</v>
      </c>
      <c r="I146" s="103" t="s">
        <v>43</v>
      </c>
      <c r="J146" s="104">
        <v>24.71</v>
      </c>
      <c r="K146" s="104">
        <v>4.16</v>
      </c>
      <c r="L146" s="104">
        <v>4.67</v>
      </c>
      <c r="M146" s="104">
        <v>-0.34</v>
      </c>
      <c r="N146" s="43">
        <v>2.9195999999999995</v>
      </c>
      <c r="O146" s="43">
        <v>13.3004</v>
      </c>
      <c r="P146" s="105">
        <v>2612.13</v>
      </c>
      <c r="Q146" s="104">
        <v>16.22</v>
      </c>
      <c r="R146" s="109">
        <v>2612.13</v>
      </c>
      <c r="S146" s="62">
        <f>Q146/R146</f>
        <v>6.2094918706189963E-3</v>
      </c>
      <c r="T146" s="70">
        <v>56</v>
      </c>
      <c r="U146" s="71">
        <f>S146*T146</f>
        <v>0.34773154475466378</v>
      </c>
      <c r="V146" s="72">
        <f>S146*60*1000</f>
        <v>372.5695122371398</v>
      </c>
      <c r="W146" s="255">
        <f>V146*T146/1000</f>
        <v>20.863892685279829</v>
      </c>
    </row>
    <row r="147" spans="1:23" x14ac:dyDescent="0.2">
      <c r="A147" s="274"/>
      <c r="B147" s="41">
        <v>140</v>
      </c>
      <c r="C147" s="47" t="s">
        <v>650</v>
      </c>
      <c r="D147" s="96">
        <v>3.5</v>
      </c>
      <c r="E147" s="47">
        <v>435</v>
      </c>
      <c r="F147" s="42" t="s">
        <v>658</v>
      </c>
      <c r="G147" s="42" t="s">
        <v>23</v>
      </c>
      <c r="H147" s="41">
        <v>19</v>
      </c>
      <c r="I147" s="41" t="s">
        <v>43</v>
      </c>
      <c r="J147" s="43">
        <v>13.8001</v>
      </c>
      <c r="K147" s="43">
        <v>1.2331000000000001</v>
      </c>
      <c r="L147" s="43">
        <v>3.8698000000000001</v>
      </c>
      <c r="M147" s="43">
        <v>9.2899999999999996E-2</v>
      </c>
      <c r="N147" s="43">
        <v>0</v>
      </c>
      <c r="O147" s="43">
        <v>8.6043000000000003</v>
      </c>
      <c r="P147" s="57">
        <v>1384.8</v>
      </c>
      <c r="Q147" s="43">
        <v>8.6043000000000003</v>
      </c>
      <c r="R147" s="43">
        <v>1384.8</v>
      </c>
      <c r="S147" s="62">
        <v>6.2133882149046794E-3</v>
      </c>
      <c r="T147" s="70">
        <v>42.4</v>
      </c>
      <c r="U147" s="71">
        <v>0.26344766031195838</v>
      </c>
      <c r="V147" s="72">
        <v>372.80329289428079</v>
      </c>
      <c r="W147" s="255">
        <v>15.806859618717505</v>
      </c>
    </row>
    <row r="148" spans="1:23" x14ac:dyDescent="0.2">
      <c r="A148" s="274"/>
      <c r="B148" s="41">
        <v>141</v>
      </c>
      <c r="C148" s="47" t="s">
        <v>650</v>
      </c>
      <c r="D148" s="96">
        <v>3.5</v>
      </c>
      <c r="E148" s="47">
        <v>435</v>
      </c>
      <c r="F148" s="42" t="s">
        <v>659</v>
      </c>
      <c r="G148" s="42" t="s">
        <v>23</v>
      </c>
      <c r="H148" s="41">
        <v>25</v>
      </c>
      <c r="I148" s="41" t="s">
        <v>43</v>
      </c>
      <c r="J148" s="43">
        <v>14.100000000000001</v>
      </c>
      <c r="K148" s="43">
        <v>2.1671999999999998</v>
      </c>
      <c r="L148" s="43">
        <v>4.0255000000000001</v>
      </c>
      <c r="M148" s="43">
        <v>-2.52E-2</v>
      </c>
      <c r="N148" s="43">
        <v>0</v>
      </c>
      <c r="O148" s="43">
        <v>7.9325000000000001</v>
      </c>
      <c r="P148" s="57">
        <v>1275.81</v>
      </c>
      <c r="Q148" s="43">
        <v>7.9325000000000001</v>
      </c>
      <c r="R148" s="43">
        <v>1275.81</v>
      </c>
      <c r="S148" s="62">
        <v>6.2176186109216894E-3</v>
      </c>
      <c r="T148" s="70">
        <v>42.4</v>
      </c>
      <c r="U148" s="71">
        <v>0.26362702910307961</v>
      </c>
      <c r="V148" s="72">
        <v>373.0571166553014</v>
      </c>
      <c r="W148" s="255">
        <v>15.817621746184779</v>
      </c>
    </row>
    <row r="149" spans="1:23" x14ac:dyDescent="0.2">
      <c r="A149" s="274"/>
      <c r="B149" s="41">
        <v>142</v>
      </c>
      <c r="C149" s="47" t="s">
        <v>613</v>
      </c>
      <c r="D149" s="95">
        <v>4.7</v>
      </c>
      <c r="E149" s="16">
        <v>399</v>
      </c>
      <c r="F149" s="42" t="s">
        <v>616</v>
      </c>
      <c r="G149" s="42" t="s">
        <v>615</v>
      </c>
      <c r="H149" s="41">
        <v>45</v>
      </c>
      <c r="I149" s="41">
        <v>1977</v>
      </c>
      <c r="J149" s="43">
        <v>23.797000000000001</v>
      </c>
      <c r="K149" s="43">
        <v>3.8849999999999998</v>
      </c>
      <c r="L149" s="43">
        <v>6.9450000000000003</v>
      </c>
      <c r="M149" s="43">
        <v>0.29699999999999999</v>
      </c>
      <c r="N149" s="43">
        <v>2.2810000000000001</v>
      </c>
      <c r="O149" s="43">
        <v>10.39</v>
      </c>
      <c r="P149" s="57">
        <v>2035.18</v>
      </c>
      <c r="Q149" s="43">
        <v>12.67</v>
      </c>
      <c r="R149" s="43">
        <v>2035.18</v>
      </c>
      <c r="S149" s="62">
        <v>6.2254935681364792E-3</v>
      </c>
      <c r="T149" s="70">
        <v>59.841000000000001</v>
      </c>
      <c r="U149" s="71">
        <v>0.37253976061085503</v>
      </c>
      <c r="V149" s="72">
        <v>373.52961408818874</v>
      </c>
      <c r="W149" s="255">
        <v>22.352385636651302</v>
      </c>
    </row>
    <row r="150" spans="1:23" x14ac:dyDescent="0.2">
      <c r="A150" s="274"/>
      <c r="B150" s="41">
        <v>143</v>
      </c>
      <c r="C150" s="47" t="s">
        <v>845</v>
      </c>
      <c r="D150" s="95">
        <v>3.6</v>
      </c>
      <c r="E150" s="16">
        <v>432</v>
      </c>
      <c r="F150" s="42" t="s">
        <v>392</v>
      </c>
      <c r="G150" s="42" t="s">
        <v>88</v>
      </c>
      <c r="H150" s="41">
        <v>10</v>
      </c>
      <c r="I150" s="41"/>
      <c r="J150" s="43">
        <f>SUM(K150+L150+M150+O150)</f>
        <v>6.470930000000001</v>
      </c>
      <c r="K150" s="43">
        <v>0.88580000000000003</v>
      </c>
      <c r="L150" s="43">
        <v>1.6</v>
      </c>
      <c r="M150" s="43">
        <v>0.54213</v>
      </c>
      <c r="N150" s="43"/>
      <c r="O150" s="43">
        <v>3.4430000000000001</v>
      </c>
      <c r="P150" s="57"/>
      <c r="Q150" s="43">
        <v>3.4430000000000001</v>
      </c>
      <c r="R150" s="43">
        <v>546.62</v>
      </c>
      <c r="S150" s="62">
        <f>Q150/R150</f>
        <v>6.2987084263290772E-3</v>
      </c>
      <c r="T150" s="70">
        <v>50.79</v>
      </c>
      <c r="U150" s="71">
        <f>S150*T150</f>
        <v>0.31991140097325382</v>
      </c>
      <c r="V150" s="72">
        <f>S150*60*1000</f>
        <v>377.92250557974461</v>
      </c>
      <c r="W150" s="255">
        <f>V150*T150/1000</f>
        <v>19.194684058395229</v>
      </c>
    </row>
    <row r="151" spans="1:23" x14ac:dyDescent="0.2">
      <c r="A151" s="274"/>
      <c r="B151" s="41">
        <v>144</v>
      </c>
      <c r="C151" s="47" t="s">
        <v>503</v>
      </c>
      <c r="D151" s="95">
        <v>3.7</v>
      </c>
      <c r="E151" s="16">
        <v>429</v>
      </c>
      <c r="F151" s="48" t="s">
        <v>517</v>
      </c>
      <c r="G151" s="48" t="s">
        <v>23</v>
      </c>
      <c r="H151" s="47">
        <v>24</v>
      </c>
      <c r="I151" s="47">
        <v>1991</v>
      </c>
      <c r="J151" s="43">
        <v>11.47</v>
      </c>
      <c r="K151" s="43">
        <v>1.581</v>
      </c>
      <c r="L151" s="43">
        <v>2.5542820000000002</v>
      </c>
      <c r="M151" s="43">
        <v>-0.13885</v>
      </c>
      <c r="N151" s="43">
        <v>1.3202469999999999</v>
      </c>
      <c r="O151" s="43">
        <v>6.0144679999999999</v>
      </c>
      <c r="P151" s="59">
        <v>1163.97</v>
      </c>
      <c r="Q151" s="43">
        <v>7.3347150000000001</v>
      </c>
      <c r="R151" s="49">
        <v>1163.97</v>
      </c>
      <c r="S151" s="62">
        <v>6.3014639552565789E-3</v>
      </c>
      <c r="T151" s="70">
        <v>57.878999999999998</v>
      </c>
      <c r="U151" s="71">
        <v>0.36472243226629553</v>
      </c>
      <c r="V151" s="72">
        <v>378.08783731539472</v>
      </c>
      <c r="W151" s="255">
        <v>21.883345935977729</v>
      </c>
    </row>
    <row r="152" spans="1:23" x14ac:dyDescent="0.2">
      <c r="A152" s="274"/>
      <c r="B152" s="41">
        <v>145</v>
      </c>
      <c r="C152" s="47" t="s">
        <v>503</v>
      </c>
      <c r="D152" s="95">
        <v>3.7</v>
      </c>
      <c r="E152" s="16">
        <v>429</v>
      </c>
      <c r="F152" s="48" t="s">
        <v>511</v>
      </c>
      <c r="G152" s="48" t="s">
        <v>23</v>
      </c>
      <c r="H152" s="47">
        <v>55</v>
      </c>
      <c r="I152" s="47">
        <v>1966</v>
      </c>
      <c r="J152" s="43">
        <v>26.27</v>
      </c>
      <c r="K152" s="43">
        <v>4.08</v>
      </c>
      <c r="L152" s="43">
        <v>5.9825920000000004</v>
      </c>
      <c r="M152" s="43">
        <v>-0.25835999999999998</v>
      </c>
      <c r="N152" s="43">
        <v>2.9173309999999999</v>
      </c>
      <c r="O152" s="43">
        <v>13.290111</v>
      </c>
      <c r="P152" s="59">
        <v>2564.02</v>
      </c>
      <c r="Q152" s="43">
        <v>16.207442</v>
      </c>
      <c r="R152" s="49">
        <v>2564.02</v>
      </c>
      <c r="S152" s="62">
        <v>6.3211059196106112E-3</v>
      </c>
      <c r="T152" s="70">
        <v>57.878999999999998</v>
      </c>
      <c r="U152" s="71">
        <v>0.36585928952114255</v>
      </c>
      <c r="V152" s="72">
        <v>379.26635517663664</v>
      </c>
      <c r="W152" s="255">
        <v>21.951557371268549</v>
      </c>
    </row>
    <row r="153" spans="1:23" x14ac:dyDescent="0.2">
      <c r="A153" s="274"/>
      <c r="B153" s="41">
        <v>146</v>
      </c>
      <c r="C153" s="47" t="s">
        <v>141</v>
      </c>
      <c r="D153" s="96">
        <v>3.3</v>
      </c>
      <c r="E153" s="47">
        <v>411</v>
      </c>
      <c r="F153" s="97" t="s">
        <v>145</v>
      </c>
      <c r="G153" s="42" t="s">
        <v>23</v>
      </c>
      <c r="H153" s="41">
        <v>11</v>
      </c>
      <c r="I153" s="41">
        <v>1961</v>
      </c>
      <c r="J153" s="98">
        <v>5.2720000000000002</v>
      </c>
      <c r="K153" s="99">
        <v>0.78</v>
      </c>
      <c r="L153" s="99">
        <v>1.2477</v>
      </c>
      <c r="M153" s="43"/>
      <c r="N153" s="99">
        <v>0.58399999999999996</v>
      </c>
      <c r="O153" s="99">
        <v>2.66</v>
      </c>
      <c r="P153" s="57">
        <v>524.32000000000005</v>
      </c>
      <c r="Q153" s="43">
        <v>3.0266999999999999</v>
      </c>
      <c r="R153" s="43">
        <v>474.9</v>
      </c>
      <c r="S153" s="62">
        <v>6.3733417561591919E-3</v>
      </c>
      <c r="T153" s="70">
        <v>92.105000000000004</v>
      </c>
      <c r="U153" s="71">
        <v>0.58701664245104235</v>
      </c>
      <c r="V153" s="72">
        <v>382.40050536955152</v>
      </c>
      <c r="W153" s="255">
        <v>35.22099854706255</v>
      </c>
    </row>
    <row r="154" spans="1:23" x14ac:dyDescent="0.2">
      <c r="A154" s="274"/>
      <c r="B154" s="41">
        <v>147</v>
      </c>
      <c r="C154" s="47" t="s">
        <v>845</v>
      </c>
      <c r="D154" s="95">
        <v>3.6</v>
      </c>
      <c r="E154" s="16">
        <v>432</v>
      </c>
      <c r="F154" s="42" t="s">
        <v>853</v>
      </c>
      <c r="G154" s="42" t="s">
        <v>88</v>
      </c>
      <c r="H154" s="41">
        <v>40</v>
      </c>
      <c r="I154" s="41">
        <v>1979</v>
      </c>
      <c r="J154" s="43">
        <f>SUM(K154+L154+M154+O154)</f>
        <v>24.509999999999998</v>
      </c>
      <c r="K154" s="43">
        <v>4.2329999999999997</v>
      </c>
      <c r="L154" s="43">
        <v>6.4</v>
      </c>
      <c r="M154" s="43">
        <v>-0.45900000000000002</v>
      </c>
      <c r="N154" s="43"/>
      <c r="O154" s="43">
        <v>14.336</v>
      </c>
      <c r="P154" s="57"/>
      <c r="Q154" s="43">
        <v>14.336</v>
      </c>
      <c r="R154" s="43">
        <v>2233.59</v>
      </c>
      <c r="S154" s="62">
        <f>Q154/R154</f>
        <v>6.4183668444074337E-3</v>
      </c>
      <c r="T154" s="70">
        <v>50.79</v>
      </c>
      <c r="U154" s="71">
        <f>S154*T154</f>
        <v>0.32598885202745354</v>
      </c>
      <c r="V154" s="72">
        <f>S154*60*1000</f>
        <v>385.10201066444603</v>
      </c>
      <c r="W154" s="255">
        <f>V154*T154/1000</f>
        <v>19.559331121647215</v>
      </c>
    </row>
    <row r="155" spans="1:23" x14ac:dyDescent="0.2">
      <c r="A155" s="274"/>
      <c r="B155" s="41">
        <v>148</v>
      </c>
      <c r="C155" s="47" t="s">
        <v>845</v>
      </c>
      <c r="D155" s="95">
        <v>3.6</v>
      </c>
      <c r="E155" s="16">
        <v>432</v>
      </c>
      <c r="F155" s="42" t="s">
        <v>846</v>
      </c>
      <c r="G155" s="42" t="s">
        <v>88</v>
      </c>
      <c r="H155" s="41">
        <v>40</v>
      </c>
      <c r="I155" s="41">
        <v>1983</v>
      </c>
      <c r="J155" s="43">
        <f>SUM(K155+L155+M155+O155)</f>
        <v>23.515999999999998</v>
      </c>
      <c r="K155" s="43">
        <v>3.9525000000000001</v>
      </c>
      <c r="L155" s="43">
        <v>5.8630000000000004</v>
      </c>
      <c r="M155" s="43">
        <v>-0.48449999999999999</v>
      </c>
      <c r="N155" s="43"/>
      <c r="O155" s="43">
        <v>14.185</v>
      </c>
      <c r="P155" s="57"/>
      <c r="Q155" s="43">
        <v>14.185</v>
      </c>
      <c r="R155" s="43">
        <v>2193.15</v>
      </c>
      <c r="S155" s="62">
        <f>Q155/R155</f>
        <v>6.467865855048674E-3</v>
      </c>
      <c r="T155" s="70">
        <v>50.79</v>
      </c>
      <c r="U155" s="71">
        <f>S155*T155</f>
        <v>0.32850290677792215</v>
      </c>
      <c r="V155" s="72">
        <f>S155*60*1000</f>
        <v>388.07195130292041</v>
      </c>
      <c r="W155" s="255">
        <f>V155*T155/1000</f>
        <v>19.710174406675328</v>
      </c>
    </row>
    <row r="156" spans="1:23" x14ac:dyDescent="0.2">
      <c r="A156" s="274"/>
      <c r="B156" s="41">
        <v>149</v>
      </c>
      <c r="C156" s="107" t="s">
        <v>41</v>
      </c>
      <c r="D156" s="95">
        <v>3.9</v>
      </c>
      <c r="E156" s="16">
        <v>423</v>
      </c>
      <c r="F156" s="108" t="s">
        <v>47</v>
      </c>
      <c r="G156" s="42"/>
      <c r="H156" s="102">
        <v>52</v>
      </c>
      <c r="I156" s="103">
        <v>2007</v>
      </c>
      <c r="J156" s="104">
        <v>31.25</v>
      </c>
      <c r="K156" s="104">
        <v>0</v>
      </c>
      <c r="L156" s="104">
        <v>6.9634999999999998</v>
      </c>
      <c r="M156" s="104"/>
      <c r="N156" s="43">
        <v>0</v>
      </c>
      <c r="O156" s="104">
        <v>24.283000000000001</v>
      </c>
      <c r="P156" s="110">
        <v>3741.59</v>
      </c>
      <c r="Q156" s="104">
        <v>24.283000000000001</v>
      </c>
      <c r="R156" s="106">
        <v>3741.59</v>
      </c>
      <c r="S156" s="62">
        <f>Q156/R156</f>
        <v>6.4900216218238774E-3</v>
      </c>
      <c r="T156" s="70">
        <v>56</v>
      </c>
      <c r="U156" s="71">
        <f>S156*T156</f>
        <v>0.36344121082213715</v>
      </c>
      <c r="V156" s="72">
        <f>S156*60*1000</f>
        <v>389.40129730943261</v>
      </c>
      <c r="W156" s="255">
        <f>V156*T156/1000</f>
        <v>21.806472649328224</v>
      </c>
    </row>
    <row r="157" spans="1:23" x14ac:dyDescent="0.2">
      <c r="A157" s="274"/>
      <c r="B157" s="41">
        <v>150</v>
      </c>
      <c r="C157" s="47" t="s">
        <v>292</v>
      </c>
      <c r="D157" s="95">
        <v>3.9</v>
      </c>
      <c r="E157" s="16">
        <v>423</v>
      </c>
      <c r="F157" s="42" t="s">
        <v>295</v>
      </c>
      <c r="G157" s="42"/>
      <c r="H157" s="41">
        <v>118</v>
      </c>
      <c r="I157" s="41">
        <v>2007</v>
      </c>
      <c r="J157" s="43">
        <v>81.06</v>
      </c>
      <c r="K157" s="43">
        <v>18.053999999999998</v>
      </c>
      <c r="L157" s="43">
        <v>12.255744</v>
      </c>
      <c r="M157" s="43">
        <v>0</v>
      </c>
      <c r="N157" s="43">
        <v>0</v>
      </c>
      <c r="O157" s="43">
        <v>50.750285000000005</v>
      </c>
      <c r="P157" s="57">
        <v>7726.7</v>
      </c>
      <c r="Q157" s="43">
        <v>45.793549255361285</v>
      </c>
      <c r="R157" s="43">
        <v>6972.04</v>
      </c>
      <c r="S157" s="62">
        <v>6.5681707585385747E-3</v>
      </c>
      <c r="T157" s="70">
        <v>53.41</v>
      </c>
      <c r="U157" s="71">
        <v>0.35080600021354524</v>
      </c>
      <c r="V157" s="72">
        <v>394.09024551231448</v>
      </c>
      <c r="W157" s="255">
        <v>21.048360012812715</v>
      </c>
    </row>
    <row r="158" spans="1:23" x14ac:dyDescent="0.2">
      <c r="A158" s="274"/>
      <c r="B158" s="41">
        <v>151</v>
      </c>
      <c r="C158" s="47" t="s">
        <v>503</v>
      </c>
      <c r="D158" s="95">
        <v>3.7</v>
      </c>
      <c r="E158" s="16">
        <v>429</v>
      </c>
      <c r="F158" s="48" t="s">
        <v>510</v>
      </c>
      <c r="G158" s="48" t="s">
        <v>23</v>
      </c>
      <c r="H158" s="47">
        <v>12</v>
      </c>
      <c r="I158" s="47">
        <v>1963</v>
      </c>
      <c r="J158" s="43">
        <v>5.14</v>
      </c>
      <c r="K158" s="43">
        <v>0.71399999999999997</v>
      </c>
      <c r="L158" s="43">
        <v>0.91082399999999997</v>
      </c>
      <c r="M158" s="43">
        <v>-3.1989999999999998E-2</v>
      </c>
      <c r="N158" s="43">
        <v>0.63273199999999996</v>
      </c>
      <c r="O158" s="43">
        <v>2.8824459999999998</v>
      </c>
      <c r="P158" s="59">
        <v>532.45000000000005</v>
      </c>
      <c r="Q158" s="43">
        <v>3.5151779999999997</v>
      </c>
      <c r="R158" s="49">
        <v>532.45000000000005</v>
      </c>
      <c r="S158" s="62">
        <v>6.6018931355056798E-3</v>
      </c>
      <c r="T158" s="70">
        <v>57.878999999999998</v>
      </c>
      <c r="U158" s="71">
        <v>0.38211097278993322</v>
      </c>
      <c r="V158" s="72">
        <v>396.11358813034082</v>
      </c>
      <c r="W158" s="255">
        <v>22.926658367395994</v>
      </c>
    </row>
    <row r="159" spans="1:23" x14ac:dyDescent="0.2">
      <c r="A159" s="274"/>
      <c r="B159" s="41">
        <v>152</v>
      </c>
      <c r="C159" s="47" t="s">
        <v>461</v>
      </c>
      <c r="D159" s="96">
        <v>3.9</v>
      </c>
      <c r="E159" s="47">
        <v>423</v>
      </c>
      <c r="F159" s="42" t="s">
        <v>466</v>
      </c>
      <c r="G159" s="42" t="s">
        <v>23</v>
      </c>
      <c r="H159" s="41">
        <v>24</v>
      </c>
      <c r="I159" s="41" t="s">
        <v>43</v>
      </c>
      <c r="J159" s="43">
        <v>11.643000000000001</v>
      </c>
      <c r="K159" s="43">
        <v>1.0189999999999999</v>
      </c>
      <c r="L159" s="43">
        <v>3.028</v>
      </c>
      <c r="M159" s="43">
        <v>0.20399999999999999</v>
      </c>
      <c r="N159" s="43">
        <v>2.4393600000000002</v>
      </c>
      <c r="O159" s="43">
        <v>4.9526400000000006</v>
      </c>
      <c r="P159" s="57">
        <v>1118.24</v>
      </c>
      <c r="Q159" s="43">
        <v>7.3920000000000003</v>
      </c>
      <c r="R159" s="43">
        <v>1118.24</v>
      </c>
      <c r="S159" s="62">
        <v>6.6103877521820004E-3</v>
      </c>
      <c r="T159" s="70">
        <v>78.7</v>
      </c>
      <c r="U159" s="71">
        <v>0.52023751609672342</v>
      </c>
      <c r="V159" s="72">
        <v>396.62326513092</v>
      </c>
      <c r="W159" s="255">
        <v>31.214250965803409</v>
      </c>
    </row>
    <row r="160" spans="1:23" x14ac:dyDescent="0.2">
      <c r="A160" s="274"/>
      <c r="B160" s="41">
        <v>153</v>
      </c>
      <c r="C160" s="47" t="s">
        <v>179</v>
      </c>
      <c r="D160" s="95">
        <v>4.5</v>
      </c>
      <c r="E160" s="16">
        <v>405</v>
      </c>
      <c r="F160" s="42" t="s">
        <v>191</v>
      </c>
      <c r="G160" s="42" t="s">
        <v>183</v>
      </c>
      <c r="H160" s="41">
        <v>20</v>
      </c>
      <c r="I160" s="41">
        <v>1981</v>
      </c>
      <c r="J160" s="43">
        <v>12.709</v>
      </c>
      <c r="K160" s="43">
        <v>3.1890000000000001</v>
      </c>
      <c r="L160" s="43">
        <v>2.6640000000000001</v>
      </c>
      <c r="M160" s="43"/>
      <c r="N160" s="43"/>
      <c r="O160" s="43">
        <v>6.8550000000000004</v>
      </c>
      <c r="P160" s="57">
        <v>1033.77</v>
      </c>
      <c r="Q160" s="43">
        <v>6.8550000000000004</v>
      </c>
      <c r="R160" s="43">
        <v>1033.77</v>
      </c>
      <c r="S160" s="62">
        <v>6.6310688064076155E-3</v>
      </c>
      <c r="T160" s="70">
        <v>54.3</v>
      </c>
      <c r="U160" s="71">
        <v>0.36006703618793351</v>
      </c>
      <c r="V160" s="72">
        <v>397.86412838445693</v>
      </c>
      <c r="W160" s="255">
        <v>21.604022171276011</v>
      </c>
    </row>
    <row r="161" spans="1:23" x14ac:dyDescent="0.2">
      <c r="A161" s="274"/>
      <c r="B161" s="41">
        <v>154</v>
      </c>
      <c r="C161" s="47" t="s">
        <v>845</v>
      </c>
      <c r="D161" s="95">
        <v>3.6</v>
      </c>
      <c r="E161" s="16">
        <v>432</v>
      </c>
      <c r="F161" s="42" t="s">
        <v>632</v>
      </c>
      <c r="G161" s="42" t="s">
        <v>88</v>
      </c>
      <c r="H161" s="41">
        <v>9</v>
      </c>
      <c r="I161" s="41">
        <v>1973</v>
      </c>
      <c r="J161" s="43">
        <f>SUM(K161+L161+M161+O161)</f>
        <v>5.6</v>
      </c>
      <c r="K161" s="43">
        <v>0.71399999999999997</v>
      </c>
      <c r="L161" s="43">
        <v>1.44</v>
      </c>
      <c r="M161" s="43">
        <v>0.30599999999999999</v>
      </c>
      <c r="N161" s="43"/>
      <c r="O161" s="43">
        <v>3.14</v>
      </c>
      <c r="P161" s="57"/>
      <c r="Q161" s="43">
        <v>3.14</v>
      </c>
      <c r="R161" s="43">
        <v>471.43</v>
      </c>
      <c r="S161" s="62">
        <f>Q161/R161</f>
        <v>6.660585877012494E-3</v>
      </c>
      <c r="T161" s="70">
        <v>50.79</v>
      </c>
      <c r="U161" s="71">
        <f>S161*T161</f>
        <v>0.33829115669346455</v>
      </c>
      <c r="V161" s="72">
        <f>S161*60*1000</f>
        <v>399.63515262074969</v>
      </c>
      <c r="W161" s="255">
        <f>V161*T161/1000</f>
        <v>20.297469401607877</v>
      </c>
    </row>
    <row r="162" spans="1:23" x14ac:dyDescent="0.2">
      <c r="A162" s="274"/>
      <c r="B162" s="41">
        <v>155</v>
      </c>
      <c r="C162" s="47" t="s">
        <v>845</v>
      </c>
      <c r="D162" s="95">
        <v>3.6</v>
      </c>
      <c r="E162" s="16">
        <v>432</v>
      </c>
      <c r="F162" s="42" t="s">
        <v>851</v>
      </c>
      <c r="G162" s="42" t="s">
        <v>88</v>
      </c>
      <c r="H162" s="41">
        <v>8</v>
      </c>
      <c r="I162" s="41">
        <v>1961</v>
      </c>
      <c r="J162" s="43">
        <f>SUM(K162+L162+M162+O162)</f>
        <v>4.0170000000000003</v>
      </c>
      <c r="K162" s="43">
        <v>0.40799999999999997</v>
      </c>
      <c r="L162" s="43">
        <v>1.1200000000000001</v>
      </c>
      <c r="M162" s="43">
        <v>5.0999999999999997E-2</v>
      </c>
      <c r="N162" s="43"/>
      <c r="O162" s="43">
        <v>2.4380000000000002</v>
      </c>
      <c r="P162" s="57"/>
      <c r="Q162" s="43">
        <v>2.4380000000000002</v>
      </c>
      <c r="R162" s="43">
        <v>365.16</v>
      </c>
      <c r="S162" s="62">
        <f>Q162/R162</f>
        <v>6.6765253587468508E-3</v>
      </c>
      <c r="T162" s="70">
        <v>50.79</v>
      </c>
      <c r="U162" s="71">
        <f>S162*T162</f>
        <v>0.33910072297075255</v>
      </c>
      <c r="V162" s="72">
        <f>S162*60*1000</f>
        <v>400.59152152481101</v>
      </c>
      <c r="W162" s="255">
        <f>V162*T162/1000</f>
        <v>20.346043378245152</v>
      </c>
    </row>
    <row r="163" spans="1:23" x14ac:dyDescent="0.2">
      <c r="A163" s="274"/>
      <c r="B163" s="41">
        <v>156</v>
      </c>
      <c r="C163" s="47" t="s">
        <v>333</v>
      </c>
      <c r="D163" s="96">
        <v>6</v>
      </c>
      <c r="E163" s="47">
        <v>372</v>
      </c>
      <c r="F163" s="42" t="s">
        <v>342</v>
      </c>
      <c r="G163" s="42" t="s">
        <v>181</v>
      </c>
      <c r="H163" s="41">
        <v>42</v>
      </c>
      <c r="I163" s="41">
        <v>2011</v>
      </c>
      <c r="J163" s="43">
        <v>25.302099999999999</v>
      </c>
      <c r="K163" s="43">
        <v>7.9076000000000004</v>
      </c>
      <c r="L163" s="43">
        <v>0</v>
      </c>
      <c r="M163" s="43">
        <v>0.30599999999999999</v>
      </c>
      <c r="N163" s="43">
        <v>0.7671</v>
      </c>
      <c r="O163" s="43">
        <v>16.321400000000001</v>
      </c>
      <c r="P163" s="57">
        <v>2504.31</v>
      </c>
      <c r="Q163" s="43">
        <v>15.751899999999999</v>
      </c>
      <c r="R163" s="43">
        <v>2345.08</v>
      </c>
      <c r="S163" s="62">
        <v>6.7169989936377433E-3</v>
      </c>
      <c r="T163" s="70">
        <v>56.2</v>
      </c>
      <c r="U163" s="71">
        <v>0.37749534344244118</v>
      </c>
      <c r="V163" s="72">
        <v>403.01993961826457</v>
      </c>
      <c r="W163" s="255">
        <v>22.64972060654647</v>
      </c>
    </row>
    <row r="164" spans="1:23" x14ac:dyDescent="0.2">
      <c r="A164" s="274"/>
      <c r="B164" s="41">
        <v>157</v>
      </c>
      <c r="C164" s="47" t="s">
        <v>990</v>
      </c>
      <c r="D164" s="96">
        <v>3.1</v>
      </c>
      <c r="E164" s="47">
        <v>447</v>
      </c>
      <c r="F164" s="48" t="s">
        <v>935</v>
      </c>
      <c r="G164" s="48"/>
      <c r="H164" s="47">
        <v>52</v>
      </c>
      <c r="I164" s="47">
        <v>2009</v>
      </c>
      <c r="J164" s="49">
        <v>26.498000000000001</v>
      </c>
      <c r="K164" s="49">
        <v>8.0595160000000003</v>
      </c>
      <c r="L164" s="49">
        <v>0.75239999999999996</v>
      </c>
      <c r="M164" s="49">
        <v>-0.40951900000000002</v>
      </c>
      <c r="N164" s="49">
        <v>3.2572109999999999</v>
      </c>
      <c r="O164" s="49">
        <v>18.095505000000003</v>
      </c>
      <c r="P164" s="59">
        <v>2686.29</v>
      </c>
      <c r="Q164" s="49">
        <v>18.095505000000003</v>
      </c>
      <c r="R164" s="49">
        <v>2686.29</v>
      </c>
      <c r="S164" s="63">
        <v>6.7362440391767094E-3</v>
      </c>
      <c r="T164" s="73">
        <v>51.6</v>
      </c>
      <c r="U164" s="73">
        <v>0.34759019242151823</v>
      </c>
      <c r="V164" s="74">
        <v>404.1746423506026</v>
      </c>
      <c r="W164" s="256">
        <v>20.855411545291094</v>
      </c>
    </row>
    <row r="165" spans="1:23" x14ac:dyDescent="0.2">
      <c r="A165" s="274"/>
      <c r="B165" s="41">
        <v>158</v>
      </c>
      <c r="C165" s="47" t="s">
        <v>461</v>
      </c>
      <c r="D165" s="96">
        <v>3.9</v>
      </c>
      <c r="E165" s="47">
        <v>423</v>
      </c>
      <c r="F165" s="42" t="s">
        <v>467</v>
      </c>
      <c r="G165" s="42" t="s">
        <v>23</v>
      </c>
      <c r="H165" s="41">
        <v>16</v>
      </c>
      <c r="I165" s="41" t="s">
        <v>43</v>
      </c>
      <c r="J165" s="43">
        <v>8.8109999999999999</v>
      </c>
      <c r="K165" s="43">
        <v>1.1220000000000001</v>
      </c>
      <c r="L165" s="43">
        <v>2.133</v>
      </c>
      <c r="M165" s="43">
        <v>0</v>
      </c>
      <c r="N165" s="43">
        <v>1.83348</v>
      </c>
      <c r="O165" s="43">
        <v>3.7225200000000003</v>
      </c>
      <c r="P165" s="57">
        <v>824.49</v>
      </c>
      <c r="Q165" s="43">
        <v>5.556</v>
      </c>
      <c r="R165" s="43">
        <v>824.49</v>
      </c>
      <c r="S165" s="62">
        <v>6.7387112032893061E-3</v>
      </c>
      <c r="T165" s="70">
        <v>78.7</v>
      </c>
      <c r="U165" s="71">
        <v>0.53033657169886839</v>
      </c>
      <c r="V165" s="72">
        <v>404.32267219735837</v>
      </c>
      <c r="W165" s="255">
        <v>31.820194301932105</v>
      </c>
    </row>
    <row r="166" spans="1:23" x14ac:dyDescent="0.2">
      <c r="A166" s="274"/>
      <c r="B166" s="41">
        <v>159</v>
      </c>
      <c r="C166" s="107" t="s">
        <v>41</v>
      </c>
      <c r="D166" s="95">
        <v>3.9</v>
      </c>
      <c r="E166" s="16">
        <v>423</v>
      </c>
      <c r="F166" s="108" t="s">
        <v>48</v>
      </c>
      <c r="G166" s="42" t="s">
        <v>23</v>
      </c>
      <c r="H166" s="102">
        <v>45</v>
      </c>
      <c r="I166" s="103" t="s">
        <v>40</v>
      </c>
      <c r="J166" s="104">
        <v>25.82</v>
      </c>
      <c r="K166" s="104">
        <v>4.08</v>
      </c>
      <c r="L166" s="104">
        <v>5.66</v>
      </c>
      <c r="M166" s="104">
        <v>0.25</v>
      </c>
      <c r="N166" s="43">
        <v>2.86</v>
      </c>
      <c r="O166" s="43">
        <v>12.9724</v>
      </c>
      <c r="P166" s="105">
        <v>2319.88</v>
      </c>
      <c r="Q166" s="104">
        <v>15.83</v>
      </c>
      <c r="R166" s="109">
        <v>2319.88</v>
      </c>
      <c r="S166" s="62">
        <f>Q166/R166</f>
        <v>6.8236288083866406E-3</v>
      </c>
      <c r="T166" s="70">
        <v>56</v>
      </c>
      <c r="U166" s="71">
        <f>S166*T166</f>
        <v>0.38212321326965187</v>
      </c>
      <c r="V166" s="72">
        <f>S166*60*1000</f>
        <v>409.41772850319848</v>
      </c>
      <c r="W166" s="255">
        <f>V166*T166/1000</f>
        <v>22.927392796179117</v>
      </c>
    </row>
    <row r="167" spans="1:23" x14ac:dyDescent="0.2">
      <c r="A167" s="274"/>
      <c r="B167" s="41">
        <v>160</v>
      </c>
      <c r="C167" s="47" t="s">
        <v>503</v>
      </c>
      <c r="D167" s="95">
        <v>3.7</v>
      </c>
      <c r="E167" s="16">
        <v>429</v>
      </c>
      <c r="F167" s="48" t="s">
        <v>505</v>
      </c>
      <c r="G167" s="48" t="s">
        <v>24</v>
      </c>
      <c r="H167" s="47">
        <v>30</v>
      </c>
      <c r="I167" s="47">
        <v>2007</v>
      </c>
      <c r="J167" s="43">
        <v>14.03</v>
      </c>
      <c r="K167" s="43">
        <v>2.4990000000000001</v>
      </c>
      <c r="L167" s="43">
        <v>1.7886740000000001</v>
      </c>
      <c r="M167" s="43">
        <v>-0.24837000000000001</v>
      </c>
      <c r="N167" s="43">
        <v>1.172326</v>
      </c>
      <c r="O167" s="43">
        <v>8.57</v>
      </c>
      <c r="P167" s="59">
        <v>1423.9</v>
      </c>
      <c r="Q167" s="43">
        <v>9.7423260000000003</v>
      </c>
      <c r="R167" s="49">
        <v>1423.9</v>
      </c>
      <c r="S167" s="62">
        <v>6.8420015450523205E-3</v>
      </c>
      <c r="T167" s="70">
        <v>57.878999999999998</v>
      </c>
      <c r="U167" s="71">
        <v>0.39600820742608323</v>
      </c>
      <c r="V167" s="72">
        <v>410.5200927031392</v>
      </c>
      <c r="W167" s="255">
        <v>23.760492445564992</v>
      </c>
    </row>
    <row r="168" spans="1:23" x14ac:dyDescent="0.2">
      <c r="A168" s="274"/>
      <c r="B168" s="41">
        <v>161</v>
      </c>
      <c r="C168" s="47" t="s">
        <v>845</v>
      </c>
      <c r="D168" s="95">
        <v>3.6</v>
      </c>
      <c r="E168" s="16">
        <v>432</v>
      </c>
      <c r="F168" s="42" t="s">
        <v>849</v>
      </c>
      <c r="G168" s="42" t="s">
        <v>88</v>
      </c>
      <c r="H168" s="41">
        <v>22</v>
      </c>
      <c r="I168" s="41">
        <v>1980</v>
      </c>
      <c r="J168" s="43">
        <f>SUM(K168+L168+M168+O168)</f>
        <v>13.175699999999999</v>
      </c>
      <c r="K168" s="43">
        <v>2.1549999999999998</v>
      </c>
      <c r="L168" s="43">
        <v>2.6779999999999999</v>
      </c>
      <c r="M168" s="43">
        <v>3.7699999999999997E-2</v>
      </c>
      <c r="N168" s="43"/>
      <c r="O168" s="43">
        <v>8.3049999999999997</v>
      </c>
      <c r="P168" s="57"/>
      <c r="Q168" s="43">
        <v>8.3049999999999997</v>
      </c>
      <c r="R168" s="43">
        <v>1210.95</v>
      </c>
      <c r="S168" s="62">
        <f>Q168/R168</f>
        <v>6.8582517857880172E-3</v>
      </c>
      <c r="T168" s="70">
        <v>50.79</v>
      </c>
      <c r="U168" s="71">
        <f>S168*T168</f>
        <v>0.34833060820017336</v>
      </c>
      <c r="V168" s="72">
        <f>S168*60*1000</f>
        <v>411.49510714728103</v>
      </c>
      <c r="W168" s="255">
        <f>V168*T168/1000</f>
        <v>20.899836492010404</v>
      </c>
    </row>
    <row r="169" spans="1:23" x14ac:dyDescent="0.2">
      <c r="A169" s="274"/>
      <c r="B169" s="41">
        <v>162</v>
      </c>
      <c r="C169" s="47" t="s">
        <v>333</v>
      </c>
      <c r="D169" s="96">
        <v>6</v>
      </c>
      <c r="E169" s="47">
        <v>372</v>
      </c>
      <c r="F169" s="42" t="s">
        <v>343</v>
      </c>
      <c r="G169" s="42" t="s">
        <v>181</v>
      </c>
      <c r="H169" s="41">
        <v>53</v>
      </c>
      <c r="I169" s="41">
        <v>2008</v>
      </c>
      <c r="J169" s="43">
        <v>36.335500000000003</v>
      </c>
      <c r="K169" s="43">
        <v>9.8684999999999992</v>
      </c>
      <c r="L169" s="43">
        <v>0</v>
      </c>
      <c r="M169" s="43">
        <v>2.3460000000000001</v>
      </c>
      <c r="N169" s="43">
        <v>1.0513999999999999</v>
      </c>
      <c r="O169" s="43">
        <v>23.069600000000001</v>
      </c>
      <c r="P169" s="57">
        <v>3416.69</v>
      </c>
      <c r="Q169" s="43">
        <v>23.0932</v>
      </c>
      <c r="R169" s="43">
        <v>3344.28</v>
      </c>
      <c r="S169" s="62">
        <v>6.905283050462281E-3</v>
      </c>
      <c r="T169" s="70">
        <v>56.2</v>
      </c>
      <c r="U169" s="71">
        <v>0.38807690743598022</v>
      </c>
      <c r="V169" s="72">
        <v>414.31698302773685</v>
      </c>
      <c r="W169" s="255">
        <v>23.284614446158812</v>
      </c>
    </row>
    <row r="170" spans="1:23" x14ac:dyDescent="0.2">
      <c r="A170" s="274"/>
      <c r="B170" s="41">
        <v>163</v>
      </c>
      <c r="C170" s="47" t="s">
        <v>804</v>
      </c>
      <c r="D170" s="95">
        <v>3.1</v>
      </c>
      <c r="E170" s="16">
        <v>447</v>
      </c>
      <c r="F170" s="42" t="s">
        <v>809</v>
      </c>
      <c r="G170" s="42" t="s">
        <v>23</v>
      </c>
      <c r="H170" s="41">
        <v>24</v>
      </c>
      <c r="I170" s="41">
        <v>1970</v>
      </c>
      <c r="J170" s="43">
        <v>15.817</v>
      </c>
      <c r="K170" s="43">
        <v>1.26</v>
      </c>
      <c r="L170" s="43">
        <v>4.4800000000000004</v>
      </c>
      <c r="M170" s="43">
        <v>0.46400000000000002</v>
      </c>
      <c r="N170" s="43">
        <v>0.76</v>
      </c>
      <c r="O170" s="43">
        <v>8.83</v>
      </c>
      <c r="P170" s="57">
        <v>1389.74</v>
      </c>
      <c r="Q170" s="43">
        <v>9.6</v>
      </c>
      <c r="R170" s="43">
        <v>1389.74</v>
      </c>
      <c r="S170" s="62">
        <v>6.9077669204311593E-3</v>
      </c>
      <c r="T170" s="70">
        <v>74.900000000000006</v>
      </c>
      <c r="U170" s="71">
        <v>0.51739174234029384</v>
      </c>
      <c r="V170" s="72">
        <v>414.46601522586957</v>
      </c>
      <c r="W170" s="255">
        <v>31.043504540417633</v>
      </c>
    </row>
    <row r="171" spans="1:23" x14ac:dyDescent="0.2">
      <c r="A171" s="274"/>
      <c r="B171" s="41">
        <v>164</v>
      </c>
      <c r="C171" s="47" t="s">
        <v>845</v>
      </c>
      <c r="D171" s="95">
        <v>3.6</v>
      </c>
      <c r="E171" s="16">
        <v>432</v>
      </c>
      <c r="F171" s="42" t="s">
        <v>848</v>
      </c>
      <c r="G171" s="42" t="s">
        <v>88</v>
      </c>
      <c r="H171" s="41">
        <v>40</v>
      </c>
      <c r="I171" s="41">
        <v>1977</v>
      </c>
      <c r="J171" s="43">
        <f>SUM(K171+L171+M171+O171)</f>
        <v>23.5</v>
      </c>
      <c r="K171" s="43">
        <v>3.0089999999999999</v>
      </c>
      <c r="L171" s="43">
        <v>5.97</v>
      </c>
      <c r="M171" s="43">
        <v>5.0999999999999997E-2</v>
      </c>
      <c r="N171" s="43"/>
      <c r="O171" s="43">
        <v>14.47</v>
      </c>
      <c r="P171" s="57"/>
      <c r="Q171" s="43">
        <v>14.47</v>
      </c>
      <c r="R171" s="43">
        <v>2091.87</v>
      </c>
      <c r="S171" s="62">
        <f>Q171/R171</f>
        <v>6.9172558524191281E-3</v>
      </c>
      <c r="T171" s="70">
        <v>50.79</v>
      </c>
      <c r="U171" s="71">
        <f>S171*T171</f>
        <v>0.35132742474436751</v>
      </c>
      <c r="V171" s="72">
        <f>S171*60*1000</f>
        <v>415.03535114514767</v>
      </c>
      <c r="W171" s="255">
        <f>V171*T171/1000</f>
        <v>21.079645484662052</v>
      </c>
    </row>
    <row r="172" spans="1:23" x14ac:dyDescent="0.2">
      <c r="A172" s="274"/>
      <c r="B172" s="41">
        <v>165</v>
      </c>
      <c r="C172" s="47" t="s">
        <v>990</v>
      </c>
      <c r="D172" s="96">
        <v>3.1</v>
      </c>
      <c r="E172" s="47">
        <v>447</v>
      </c>
      <c r="F172" s="48" t="s">
        <v>936</v>
      </c>
      <c r="G172" s="48"/>
      <c r="H172" s="47">
        <v>40</v>
      </c>
      <c r="I172" s="47">
        <v>2007</v>
      </c>
      <c r="J172" s="49">
        <v>23.204000000000001</v>
      </c>
      <c r="K172" s="49">
        <v>6.0707789999999999</v>
      </c>
      <c r="L172" s="49">
        <v>0.72633599999999998</v>
      </c>
      <c r="M172" s="49">
        <v>0</v>
      </c>
      <c r="N172" s="49">
        <v>2.9532370000000001</v>
      </c>
      <c r="O172" s="49">
        <v>16.406813</v>
      </c>
      <c r="P172" s="59">
        <v>2352.7399999999998</v>
      </c>
      <c r="Q172" s="49">
        <v>16.406813</v>
      </c>
      <c r="R172" s="49">
        <v>2352.7399999999998</v>
      </c>
      <c r="S172" s="63">
        <v>6.9734917585453559E-3</v>
      </c>
      <c r="T172" s="73">
        <v>51.6</v>
      </c>
      <c r="U172" s="73">
        <v>0.35983217474094037</v>
      </c>
      <c r="V172" s="74">
        <v>418.40950551272135</v>
      </c>
      <c r="W172" s="256">
        <v>21.589930484456421</v>
      </c>
    </row>
    <row r="173" spans="1:23" x14ac:dyDescent="0.2">
      <c r="A173" s="274"/>
      <c r="B173" s="41">
        <v>166</v>
      </c>
      <c r="C173" s="107" t="s">
        <v>41</v>
      </c>
      <c r="D173" s="95">
        <v>3.9</v>
      </c>
      <c r="E173" s="16">
        <v>423</v>
      </c>
      <c r="F173" s="101" t="s">
        <v>49</v>
      </c>
      <c r="G173" s="42"/>
      <c r="H173" s="102">
        <v>78</v>
      </c>
      <c r="I173" s="103">
        <v>2009</v>
      </c>
      <c r="J173" s="104">
        <v>44.5</v>
      </c>
      <c r="K173" s="104">
        <v>0</v>
      </c>
      <c r="L173" s="104">
        <v>8.0060000000000002</v>
      </c>
      <c r="M173" s="104"/>
      <c r="N173" s="43">
        <v>0</v>
      </c>
      <c r="O173" s="104">
        <v>36.493000000000002</v>
      </c>
      <c r="P173" s="105">
        <v>5188.47</v>
      </c>
      <c r="Q173" s="104">
        <v>36.493000000000002</v>
      </c>
      <c r="R173" s="109">
        <v>5188.47</v>
      </c>
      <c r="S173" s="62">
        <f>Q173/R173</f>
        <v>7.0334800047027355E-3</v>
      </c>
      <c r="T173" s="70">
        <v>56</v>
      </c>
      <c r="U173" s="71">
        <f>S173*T173</f>
        <v>0.39387488026335321</v>
      </c>
      <c r="V173" s="72">
        <f>S173*60*1000</f>
        <v>422.00880028216415</v>
      </c>
      <c r="W173" s="255">
        <f>V173*T173/1000</f>
        <v>23.632492815801193</v>
      </c>
    </row>
    <row r="174" spans="1:23" x14ac:dyDescent="0.2">
      <c r="A174" s="274"/>
      <c r="B174" s="41">
        <v>167</v>
      </c>
      <c r="C174" s="47" t="s">
        <v>804</v>
      </c>
      <c r="D174" s="95">
        <v>3.1</v>
      </c>
      <c r="E174" s="16">
        <v>447</v>
      </c>
      <c r="F174" s="42" t="s">
        <v>808</v>
      </c>
      <c r="G174" s="42" t="s">
        <v>25</v>
      </c>
      <c r="H174" s="41">
        <v>26</v>
      </c>
      <c r="I174" s="41">
        <v>1962</v>
      </c>
      <c r="J174" s="43">
        <v>14.5</v>
      </c>
      <c r="K174" s="43">
        <v>1.7</v>
      </c>
      <c r="L174" s="43">
        <v>4.3150000000000004</v>
      </c>
      <c r="M174" s="43">
        <v>0.22</v>
      </c>
      <c r="N174" s="43">
        <v>1.49</v>
      </c>
      <c r="O174" s="43">
        <v>6.8</v>
      </c>
      <c r="P174" s="57">
        <v>1175.8</v>
      </c>
      <c r="Q174" s="43">
        <v>8.3000000000000007</v>
      </c>
      <c r="R174" s="43">
        <v>1175.8</v>
      </c>
      <c r="S174" s="62">
        <v>7.0590236434767825E-3</v>
      </c>
      <c r="T174" s="70">
        <v>74.900000000000006</v>
      </c>
      <c r="U174" s="71">
        <v>0.52872087089641107</v>
      </c>
      <c r="V174" s="72">
        <v>423.54141860860693</v>
      </c>
      <c r="W174" s="255">
        <v>31.723252253784661</v>
      </c>
    </row>
    <row r="175" spans="1:23" x14ac:dyDescent="0.2">
      <c r="A175" s="274"/>
      <c r="B175" s="41">
        <v>168</v>
      </c>
      <c r="C175" s="47" t="s">
        <v>292</v>
      </c>
      <c r="D175" s="95">
        <v>3.9</v>
      </c>
      <c r="E175" s="16">
        <v>423</v>
      </c>
      <c r="F175" s="42" t="s">
        <v>296</v>
      </c>
      <c r="G175" s="42"/>
      <c r="H175" s="41">
        <v>38</v>
      </c>
      <c r="I175" s="41">
        <v>2004</v>
      </c>
      <c r="J175" s="43">
        <v>21.68</v>
      </c>
      <c r="K175" s="43">
        <v>4.6413500000000001</v>
      </c>
      <c r="L175" s="43">
        <v>-6.6999000000000003E-2</v>
      </c>
      <c r="M175" s="43">
        <v>0.30565100000000001</v>
      </c>
      <c r="N175" s="43">
        <v>0</v>
      </c>
      <c r="O175" s="43">
        <v>16.799997999999999</v>
      </c>
      <c r="P175" s="57">
        <v>2371.6999999999998</v>
      </c>
      <c r="Q175" s="43">
        <v>16.799997999999999</v>
      </c>
      <c r="R175" s="43">
        <v>2371.6999999999998</v>
      </c>
      <c r="S175" s="62">
        <v>7.0835257410296415E-3</v>
      </c>
      <c r="T175" s="70">
        <v>53.41</v>
      </c>
      <c r="U175" s="71">
        <v>0.37833110982839313</v>
      </c>
      <c r="V175" s="72">
        <v>425.01154446177844</v>
      </c>
      <c r="W175" s="255">
        <v>22.699866589703586</v>
      </c>
    </row>
    <row r="176" spans="1:23" x14ac:dyDescent="0.2">
      <c r="A176" s="274"/>
      <c r="B176" s="41">
        <v>169</v>
      </c>
      <c r="C176" s="47" t="s">
        <v>804</v>
      </c>
      <c r="D176" s="95">
        <v>3.1</v>
      </c>
      <c r="E176" s="16">
        <v>447</v>
      </c>
      <c r="F176" s="42" t="s">
        <v>810</v>
      </c>
      <c r="G176" s="42" t="s">
        <v>25</v>
      </c>
      <c r="H176" s="41">
        <v>12</v>
      </c>
      <c r="I176" s="41">
        <v>1961</v>
      </c>
      <c r="J176" s="43">
        <v>7.58</v>
      </c>
      <c r="K176" s="43">
        <v>0.71</v>
      </c>
      <c r="L176" s="43">
        <v>2.62</v>
      </c>
      <c r="M176" s="43">
        <v>0.254</v>
      </c>
      <c r="N176" s="43">
        <v>0</v>
      </c>
      <c r="O176" s="43">
        <v>3.98</v>
      </c>
      <c r="P176" s="57">
        <v>560.30999999999995</v>
      </c>
      <c r="Q176" s="43">
        <v>3.98</v>
      </c>
      <c r="R176" s="43">
        <v>560.30999999999995</v>
      </c>
      <c r="S176" s="62">
        <v>7.1032107226356844E-3</v>
      </c>
      <c r="T176" s="70">
        <v>74.900000000000006</v>
      </c>
      <c r="U176" s="71">
        <v>0.53203048312541279</v>
      </c>
      <c r="V176" s="72">
        <v>426.19264335814103</v>
      </c>
      <c r="W176" s="255">
        <v>31.921828987524766</v>
      </c>
    </row>
    <row r="177" spans="1:23" x14ac:dyDescent="0.2">
      <c r="A177" s="274"/>
      <c r="B177" s="41">
        <v>170</v>
      </c>
      <c r="C177" s="47" t="s">
        <v>613</v>
      </c>
      <c r="D177" s="95">
        <v>4.7</v>
      </c>
      <c r="E177" s="16">
        <v>399</v>
      </c>
      <c r="F177" s="42" t="s">
        <v>617</v>
      </c>
      <c r="G177" s="42" t="s">
        <v>615</v>
      </c>
      <c r="H177" s="41">
        <v>18</v>
      </c>
      <c r="I177" s="41">
        <v>1967</v>
      </c>
      <c r="J177" s="43">
        <v>6.2930000000000001</v>
      </c>
      <c r="K177" s="43">
        <v>0.40200000000000002</v>
      </c>
      <c r="L177" s="43">
        <v>1.0960000000000001</v>
      </c>
      <c r="M177" s="43">
        <v>0.36299999999999999</v>
      </c>
      <c r="N177" s="43">
        <v>0.79800000000000004</v>
      </c>
      <c r="O177" s="43">
        <v>3.6339999999999999</v>
      </c>
      <c r="P177" s="57">
        <v>658.99</v>
      </c>
      <c r="Q177" s="43">
        <v>2.9260000000000002</v>
      </c>
      <c r="R177" s="43">
        <v>411.57</v>
      </c>
      <c r="S177" s="62">
        <v>7.1093617124668952E-3</v>
      </c>
      <c r="T177" s="70">
        <v>59.841000000000001</v>
      </c>
      <c r="U177" s="71">
        <v>0.42543131423573149</v>
      </c>
      <c r="V177" s="72">
        <v>426.56170274801372</v>
      </c>
      <c r="W177" s="255">
        <v>25.525878854143887</v>
      </c>
    </row>
    <row r="178" spans="1:23" x14ac:dyDescent="0.2">
      <c r="A178" s="274"/>
      <c r="B178" s="41">
        <v>171</v>
      </c>
      <c r="C178" s="47" t="s">
        <v>613</v>
      </c>
      <c r="D178" s="95">
        <v>4.7</v>
      </c>
      <c r="E178" s="16">
        <v>399</v>
      </c>
      <c r="F178" s="42" t="s">
        <v>618</v>
      </c>
      <c r="G178" s="42" t="s">
        <v>615</v>
      </c>
      <c r="H178" s="41">
        <v>28</v>
      </c>
      <c r="I178" s="41">
        <v>1981</v>
      </c>
      <c r="J178" s="43">
        <v>15.06</v>
      </c>
      <c r="K178" s="43">
        <v>1.8029999999999999</v>
      </c>
      <c r="L178" s="43">
        <v>3.419</v>
      </c>
      <c r="M178" s="43">
        <v>-0.375</v>
      </c>
      <c r="N178" s="43">
        <v>1.8380000000000001</v>
      </c>
      <c r="O178" s="43">
        <v>8.3740000000000006</v>
      </c>
      <c r="P178" s="57">
        <v>1420.11</v>
      </c>
      <c r="Q178" s="43">
        <v>10.212999999999999</v>
      </c>
      <c r="R178" s="43">
        <v>1420.11</v>
      </c>
      <c r="S178" s="62">
        <v>7.1916964178831214E-3</v>
      </c>
      <c r="T178" s="70">
        <v>59.841000000000001</v>
      </c>
      <c r="U178" s="71">
        <v>0.43035830534254388</v>
      </c>
      <c r="V178" s="72">
        <v>431.50178507298733</v>
      </c>
      <c r="W178" s="255">
        <v>25.821498320552635</v>
      </c>
    </row>
    <row r="179" spans="1:23" x14ac:dyDescent="0.2">
      <c r="A179" s="274"/>
      <c r="B179" s="41">
        <v>172</v>
      </c>
      <c r="C179" s="47" t="s">
        <v>461</v>
      </c>
      <c r="D179" s="96">
        <v>3.9</v>
      </c>
      <c r="E179" s="47">
        <v>423</v>
      </c>
      <c r="F179" s="42" t="s">
        <v>468</v>
      </c>
      <c r="G179" s="42" t="s">
        <v>23</v>
      </c>
      <c r="H179" s="41">
        <v>20</v>
      </c>
      <c r="I179" s="41" t="s">
        <v>43</v>
      </c>
      <c r="J179" s="43">
        <v>11</v>
      </c>
      <c r="K179" s="43">
        <v>1.2549999999999999</v>
      </c>
      <c r="L179" s="43">
        <v>2.145</v>
      </c>
      <c r="M179" s="43">
        <v>0</v>
      </c>
      <c r="N179" s="43">
        <v>2.508</v>
      </c>
      <c r="O179" s="43">
        <v>5.0919999999999996</v>
      </c>
      <c r="P179" s="57">
        <v>1054.0899999999999</v>
      </c>
      <c r="Q179" s="43">
        <v>7.6</v>
      </c>
      <c r="R179" s="43">
        <v>1054.0899999999999</v>
      </c>
      <c r="S179" s="62">
        <v>7.2100105304101171E-3</v>
      </c>
      <c r="T179" s="70">
        <v>78.7</v>
      </c>
      <c r="U179" s="71">
        <v>0.56742782874327624</v>
      </c>
      <c r="V179" s="72">
        <v>432.60063182460704</v>
      </c>
      <c r="W179" s="255">
        <v>34.045669724596578</v>
      </c>
    </row>
    <row r="180" spans="1:23" x14ac:dyDescent="0.2">
      <c r="A180" s="274"/>
      <c r="B180" s="41">
        <v>173</v>
      </c>
      <c r="C180" s="47" t="s">
        <v>292</v>
      </c>
      <c r="D180" s="95">
        <v>3.9</v>
      </c>
      <c r="E180" s="16">
        <v>423</v>
      </c>
      <c r="F180" s="42" t="s">
        <v>294</v>
      </c>
      <c r="G180" s="42"/>
      <c r="H180" s="41">
        <v>18</v>
      </c>
      <c r="I180" s="41">
        <v>2006</v>
      </c>
      <c r="J180" s="43">
        <v>17.47</v>
      </c>
      <c r="K180" s="43">
        <v>2.4979849999999999</v>
      </c>
      <c r="L180" s="43">
        <v>0.53999399999999997</v>
      </c>
      <c r="M180" s="43">
        <v>5.2013999999999998E-2</v>
      </c>
      <c r="N180" s="43">
        <v>0</v>
      </c>
      <c r="O180" s="43">
        <v>14.379999</v>
      </c>
      <c r="P180" s="57">
        <v>1988.27</v>
      </c>
      <c r="Q180" s="43">
        <v>11.4814629866668</v>
      </c>
      <c r="R180" s="43">
        <v>1587.5</v>
      </c>
      <c r="S180" s="62">
        <v>7.2324176293964097E-3</v>
      </c>
      <c r="T180" s="70">
        <v>53.41</v>
      </c>
      <c r="U180" s="71">
        <v>0.38628342558606221</v>
      </c>
      <c r="V180" s="72">
        <v>433.94505776378458</v>
      </c>
      <c r="W180" s="255">
        <v>23.17700553516373</v>
      </c>
    </row>
    <row r="181" spans="1:23" x14ac:dyDescent="0.2">
      <c r="A181" s="274"/>
      <c r="B181" s="41">
        <v>174</v>
      </c>
      <c r="C181" s="47" t="s">
        <v>292</v>
      </c>
      <c r="D181" s="95">
        <v>3.9</v>
      </c>
      <c r="E181" s="16">
        <v>423</v>
      </c>
      <c r="F181" s="42" t="s">
        <v>301</v>
      </c>
      <c r="G181" s="42"/>
      <c r="H181" s="41">
        <v>72</v>
      </c>
      <c r="I181" s="41">
        <v>2005</v>
      </c>
      <c r="J181" s="43">
        <v>54.25</v>
      </c>
      <c r="K181" s="43">
        <v>14.653629</v>
      </c>
      <c r="L181" s="43">
        <v>0.70897600000000005</v>
      </c>
      <c r="M181" s="43">
        <v>0.18737400000000001</v>
      </c>
      <c r="N181" s="43">
        <v>0</v>
      </c>
      <c r="O181" s="43">
        <v>38.699998000000001</v>
      </c>
      <c r="P181" s="57">
        <v>5346.21</v>
      </c>
      <c r="Q181" s="43">
        <v>38.699998000000001</v>
      </c>
      <c r="R181" s="43">
        <v>5346.21</v>
      </c>
      <c r="S181" s="62">
        <v>7.2387725136124469E-3</v>
      </c>
      <c r="T181" s="70">
        <v>53.41</v>
      </c>
      <c r="U181" s="71">
        <v>0.38662283995204078</v>
      </c>
      <c r="V181" s="72">
        <v>434.32635081674681</v>
      </c>
      <c r="W181" s="255">
        <v>23.197370397122445</v>
      </c>
    </row>
    <row r="182" spans="1:23" x14ac:dyDescent="0.2">
      <c r="A182" s="274"/>
      <c r="B182" s="41">
        <v>175</v>
      </c>
      <c r="C182" s="47" t="s">
        <v>613</v>
      </c>
      <c r="D182" s="95">
        <v>4.7</v>
      </c>
      <c r="E182" s="16">
        <v>399</v>
      </c>
      <c r="F182" s="42" t="s">
        <v>619</v>
      </c>
      <c r="G182" s="42" t="s">
        <v>615</v>
      </c>
      <c r="H182" s="41">
        <v>20</v>
      </c>
      <c r="I182" s="41">
        <v>1979</v>
      </c>
      <c r="J182" s="43">
        <v>10.840999999999999</v>
      </c>
      <c r="K182" s="43">
        <v>0.91600000000000004</v>
      </c>
      <c r="L182" s="43">
        <v>2.6760000000000002</v>
      </c>
      <c r="M182" s="43">
        <v>0.25700000000000001</v>
      </c>
      <c r="N182" s="43">
        <v>1.258</v>
      </c>
      <c r="O182" s="43">
        <v>5.7329999999999997</v>
      </c>
      <c r="P182" s="57">
        <v>960.93</v>
      </c>
      <c r="Q182" s="43">
        <v>6.992</v>
      </c>
      <c r="R182" s="43">
        <v>960.93</v>
      </c>
      <c r="S182" s="62">
        <v>7.2762844327890694E-3</v>
      </c>
      <c r="T182" s="70">
        <v>59.841000000000001</v>
      </c>
      <c r="U182" s="71">
        <v>0.43542013674253072</v>
      </c>
      <c r="V182" s="72">
        <v>436.57706596734414</v>
      </c>
      <c r="W182" s="255">
        <v>26.125208204551839</v>
      </c>
    </row>
    <row r="183" spans="1:23" x14ac:dyDescent="0.2">
      <c r="A183" s="274"/>
      <c r="B183" s="41">
        <v>176</v>
      </c>
      <c r="C183" s="47" t="s">
        <v>613</v>
      </c>
      <c r="D183" s="95">
        <v>4.7</v>
      </c>
      <c r="E183" s="16">
        <v>399</v>
      </c>
      <c r="F183" s="42" t="s">
        <v>620</v>
      </c>
      <c r="G183" s="42" t="s">
        <v>615</v>
      </c>
      <c r="H183" s="41">
        <v>36</v>
      </c>
      <c r="I183" s="41">
        <v>1970</v>
      </c>
      <c r="J183" s="43">
        <v>16.867999999999999</v>
      </c>
      <c r="K183" s="43">
        <v>1.798</v>
      </c>
      <c r="L183" s="43">
        <v>4.5650000000000004</v>
      </c>
      <c r="M183" s="43">
        <v>0.34399999999999997</v>
      </c>
      <c r="N183" s="43">
        <v>1.829</v>
      </c>
      <c r="O183" s="43">
        <v>8.3320000000000007</v>
      </c>
      <c r="P183" s="57">
        <v>1538.45</v>
      </c>
      <c r="Q183" s="43">
        <v>10.161</v>
      </c>
      <c r="R183" s="43">
        <v>1389.47</v>
      </c>
      <c r="S183" s="62">
        <v>7.3128602992507934E-3</v>
      </c>
      <c r="T183" s="70">
        <v>59.841000000000001</v>
      </c>
      <c r="U183" s="71">
        <v>0.43760887316746672</v>
      </c>
      <c r="V183" s="72">
        <v>438.77161795504759</v>
      </c>
      <c r="W183" s="255">
        <v>26.256532390048005</v>
      </c>
    </row>
    <row r="184" spans="1:23" x14ac:dyDescent="0.2">
      <c r="A184" s="274"/>
      <c r="B184" s="41">
        <v>177</v>
      </c>
      <c r="C184" s="47" t="s">
        <v>990</v>
      </c>
      <c r="D184" s="96">
        <v>3.1</v>
      </c>
      <c r="E184" s="47">
        <v>447</v>
      </c>
      <c r="F184" s="48" t="s">
        <v>937</v>
      </c>
      <c r="G184" s="48"/>
      <c r="H184" s="47">
        <v>40</v>
      </c>
      <c r="I184" s="47">
        <v>2007</v>
      </c>
      <c r="J184" s="49">
        <v>23.753</v>
      </c>
      <c r="K184" s="49">
        <v>5.8758660000000003</v>
      </c>
      <c r="L184" s="49">
        <v>0.65390400000000004</v>
      </c>
      <c r="M184" s="49">
        <v>0</v>
      </c>
      <c r="N184" s="49">
        <v>3.1001829999999999</v>
      </c>
      <c r="O184" s="49">
        <v>17.223164000000001</v>
      </c>
      <c r="P184" s="59">
        <v>2350.71</v>
      </c>
      <c r="Q184" s="49">
        <v>17.223164000000001</v>
      </c>
      <c r="R184" s="49">
        <v>2350.71</v>
      </c>
      <c r="S184" s="63">
        <v>7.3267923308277076E-3</v>
      </c>
      <c r="T184" s="73">
        <v>51.6</v>
      </c>
      <c r="U184" s="73">
        <v>0.37806248427070971</v>
      </c>
      <c r="V184" s="74">
        <v>439.60753984966243</v>
      </c>
      <c r="W184" s="256">
        <v>22.683749056242583</v>
      </c>
    </row>
    <row r="185" spans="1:23" x14ac:dyDescent="0.2">
      <c r="A185" s="274"/>
      <c r="B185" s="41">
        <v>178</v>
      </c>
      <c r="C185" s="47" t="s">
        <v>804</v>
      </c>
      <c r="D185" s="95">
        <v>3.1</v>
      </c>
      <c r="E185" s="16">
        <v>447</v>
      </c>
      <c r="F185" s="42" t="s">
        <v>811</v>
      </c>
      <c r="G185" s="42" t="s">
        <v>23</v>
      </c>
      <c r="H185" s="41">
        <v>8</v>
      </c>
      <c r="I185" s="41">
        <v>1975</v>
      </c>
      <c r="J185" s="43">
        <v>6.7439999999999998</v>
      </c>
      <c r="K185" s="43">
        <v>1.1599999999999999</v>
      </c>
      <c r="L185" s="43">
        <v>1.22</v>
      </c>
      <c r="M185" s="43">
        <v>-0.09</v>
      </c>
      <c r="N185" s="43">
        <v>0</v>
      </c>
      <c r="O185" s="43">
        <v>4.4480000000000004</v>
      </c>
      <c r="P185" s="57">
        <v>574.41</v>
      </c>
      <c r="Q185" s="43">
        <v>4.4480000000000004</v>
      </c>
      <c r="R185" s="43">
        <v>574.41</v>
      </c>
      <c r="S185" s="62">
        <v>7.7435977785902067E-3</v>
      </c>
      <c r="T185" s="70">
        <v>74.900000000000006</v>
      </c>
      <c r="U185" s="71">
        <v>0.57999547361640658</v>
      </c>
      <c r="V185" s="72">
        <v>464.61586671541238</v>
      </c>
      <c r="W185" s="255">
        <v>34.799728416984394</v>
      </c>
    </row>
    <row r="186" spans="1:23" x14ac:dyDescent="0.2">
      <c r="A186" s="274"/>
      <c r="B186" s="41">
        <v>179</v>
      </c>
      <c r="C186" s="47" t="s">
        <v>333</v>
      </c>
      <c r="D186" s="96">
        <v>6</v>
      </c>
      <c r="E186" s="47">
        <v>372</v>
      </c>
      <c r="F186" s="42" t="s">
        <v>344</v>
      </c>
      <c r="G186" s="42" t="s">
        <v>181</v>
      </c>
      <c r="H186" s="41">
        <v>36</v>
      </c>
      <c r="I186" s="41">
        <v>1999</v>
      </c>
      <c r="J186" s="43">
        <v>33.991999999999997</v>
      </c>
      <c r="K186" s="43">
        <v>4.1565000000000003</v>
      </c>
      <c r="L186" s="43">
        <v>1.1375</v>
      </c>
      <c r="M186" s="43">
        <v>-0.45900000000000002</v>
      </c>
      <c r="N186" s="43">
        <v>7.6394000000000002</v>
      </c>
      <c r="O186" s="43">
        <v>21.517600000000002</v>
      </c>
      <c r="P186" s="57">
        <v>3440.47</v>
      </c>
      <c r="Q186" s="43">
        <v>25.108699999999999</v>
      </c>
      <c r="R186" s="43">
        <v>3240.12</v>
      </c>
      <c r="S186" s="62">
        <v>7.7493117538856588E-3</v>
      </c>
      <c r="T186" s="70">
        <v>56.2</v>
      </c>
      <c r="U186" s="71">
        <v>0.43551132056837405</v>
      </c>
      <c r="V186" s="72">
        <v>464.95870523313954</v>
      </c>
      <c r="W186" s="255">
        <v>26.130679234102445</v>
      </c>
    </row>
    <row r="187" spans="1:23" x14ac:dyDescent="0.2">
      <c r="A187" s="274"/>
      <c r="B187" s="41">
        <v>180</v>
      </c>
      <c r="C187" s="47" t="s">
        <v>503</v>
      </c>
      <c r="D187" s="95">
        <v>3.7</v>
      </c>
      <c r="E187" s="16">
        <v>429</v>
      </c>
      <c r="F187" s="48" t="s">
        <v>508</v>
      </c>
      <c r="G187" s="48" t="s">
        <v>23</v>
      </c>
      <c r="H187" s="47">
        <v>12</v>
      </c>
      <c r="I187" s="47">
        <v>1962</v>
      </c>
      <c r="J187" s="43">
        <v>6.47</v>
      </c>
      <c r="K187" s="43">
        <v>0.91800000000000004</v>
      </c>
      <c r="L187" s="43">
        <v>1.3994260000000001</v>
      </c>
      <c r="M187" s="43">
        <v>9.4800000000000006E-3</v>
      </c>
      <c r="N187" s="43">
        <v>0.74746299999999999</v>
      </c>
      <c r="O187" s="43">
        <v>3.405116</v>
      </c>
      <c r="P187" s="59">
        <v>528.27</v>
      </c>
      <c r="Q187" s="43">
        <v>4.1525790000000002</v>
      </c>
      <c r="R187" s="49">
        <v>528.27</v>
      </c>
      <c r="S187" s="62">
        <v>7.8607132716224659E-3</v>
      </c>
      <c r="T187" s="70">
        <v>57.878999999999998</v>
      </c>
      <c r="U187" s="71">
        <v>0.45497022344823668</v>
      </c>
      <c r="V187" s="72">
        <v>471.64279629734796</v>
      </c>
      <c r="W187" s="255">
        <v>27.298213406894199</v>
      </c>
    </row>
    <row r="188" spans="1:23" x14ac:dyDescent="0.2">
      <c r="A188" s="274"/>
      <c r="B188" s="41">
        <v>181</v>
      </c>
      <c r="C188" s="47" t="s">
        <v>292</v>
      </c>
      <c r="D188" s="95">
        <v>3.9</v>
      </c>
      <c r="E188" s="16">
        <v>423</v>
      </c>
      <c r="F188" s="42" t="s">
        <v>300</v>
      </c>
      <c r="G188" s="42"/>
      <c r="H188" s="41">
        <v>51</v>
      </c>
      <c r="I188" s="41">
        <v>2005</v>
      </c>
      <c r="J188" s="43">
        <v>30.02</v>
      </c>
      <c r="K188" s="43">
        <v>5.508</v>
      </c>
      <c r="L188" s="43">
        <v>0.321606</v>
      </c>
      <c r="M188" s="43">
        <v>0</v>
      </c>
      <c r="N188" s="43">
        <v>0</v>
      </c>
      <c r="O188" s="43">
        <v>24.190415000000002</v>
      </c>
      <c r="P188" s="57">
        <v>3073.94</v>
      </c>
      <c r="Q188" s="43">
        <v>23.621606501395604</v>
      </c>
      <c r="R188" s="43">
        <v>3001.66</v>
      </c>
      <c r="S188" s="62">
        <v>7.8695143691809213E-3</v>
      </c>
      <c r="T188" s="70">
        <v>53.41</v>
      </c>
      <c r="U188" s="71">
        <v>0.42031076245795296</v>
      </c>
      <c r="V188" s="72">
        <v>472.17086215085527</v>
      </c>
      <c r="W188" s="255">
        <v>25.218645747477179</v>
      </c>
    </row>
    <row r="189" spans="1:23" x14ac:dyDescent="0.2">
      <c r="A189" s="274"/>
      <c r="B189" s="41">
        <v>182</v>
      </c>
      <c r="C189" s="47" t="s">
        <v>461</v>
      </c>
      <c r="D189" s="96">
        <v>3.9</v>
      </c>
      <c r="E189" s="47">
        <v>423</v>
      </c>
      <c r="F189" s="42" t="s">
        <v>469</v>
      </c>
      <c r="G189" s="42" t="s">
        <v>23</v>
      </c>
      <c r="H189" s="41">
        <v>36</v>
      </c>
      <c r="I189" s="41" t="s">
        <v>43</v>
      </c>
      <c r="J189" s="43">
        <v>13.826129999999999</v>
      </c>
      <c r="K189" s="43">
        <v>2.1869999999999998</v>
      </c>
      <c r="L189" s="43">
        <v>0</v>
      </c>
      <c r="M189" s="43">
        <v>-0.19886999999999999</v>
      </c>
      <c r="N189" s="43">
        <v>3.9065400000000001</v>
      </c>
      <c r="O189" s="43">
        <v>7.9314599999999995</v>
      </c>
      <c r="P189" s="57">
        <v>1482.56</v>
      </c>
      <c r="Q189" s="43">
        <v>11.837999999999999</v>
      </c>
      <c r="R189" s="43">
        <v>1482.56</v>
      </c>
      <c r="S189" s="62">
        <v>7.9848370386358721E-3</v>
      </c>
      <c r="T189" s="70">
        <v>78.7</v>
      </c>
      <c r="U189" s="71">
        <v>0.62840667494064317</v>
      </c>
      <c r="V189" s="72">
        <v>479.09022231815237</v>
      </c>
      <c r="W189" s="255">
        <v>37.704400496438588</v>
      </c>
    </row>
    <row r="190" spans="1:23" x14ac:dyDescent="0.2">
      <c r="A190" s="274"/>
      <c r="B190" s="41">
        <v>183</v>
      </c>
      <c r="C190" s="47" t="s">
        <v>179</v>
      </c>
      <c r="D190" s="95">
        <v>4.5</v>
      </c>
      <c r="E190" s="16">
        <v>405</v>
      </c>
      <c r="F190" s="42" t="s">
        <v>180</v>
      </c>
      <c r="G190" s="42" t="s">
        <v>181</v>
      </c>
      <c r="H190" s="41">
        <v>79</v>
      </c>
      <c r="I190" s="41">
        <v>2008</v>
      </c>
      <c r="J190" s="43">
        <v>65.869</v>
      </c>
      <c r="K190" s="43">
        <v>9.66</v>
      </c>
      <c r="L190" s="43">
        <v>2.9239999999999999</v>
      </c>
      <c r="M190" s="43"/>
      <c r="N190" s="43">
        <v>0.53800000000000003</v>
      </c>
      <c r="O190" s="43">
        <v>52.746000000000002</v>
      </c>
      <c r="P190" s="57">
        <v>6542.75</v>
      </c>
      <c r="Q190" s="43">
        <v>52.746000000000002</v>
      </c>
      <c r="R190" s="43">
        <v>6542.75</v>
      </c>
      <c r="S190" s="62">
        <v>8.0617477360437131E-3</v>
      </c>
      <c r="T190" s="70">
        <v>54.3</v>
      </c>
      <c r="U190" s="71">
        <v>0.4377529020671736</v>
      </c>
      <c r="V190" s="72">
        <v>483.70486416262281</v>
      </c>
      <c r="W190" s="255">
        <v>26.26517412403042</v>
      </c>
    </row>
    <row r="191" spans="1:23" x14ac:dyDescent="0.2">
      <c r="A191" s="274"/>
      <c r="B191" s="41">
        <v>184</v>
      </c>
      <c r="C191" s="47" t="s">
        <v>292</v>
      </c>
      <c r="D191" s="95">
        <v>3.9</v>
      </c>
      <c r="E191" s="16">
        <v>423</v>
      </c>
      <c r="F191" s="42" t="s">
        <v>302</v>
      </c>
      <c r="G191" s="42"/>
      <c r="H191" s="41">
        <v>39</v>
      </c>
      <c r="I191" s="41">
        <v>2007</v>
      </c>
      <c r="J191" s="43">
        <v>25.83</v>
      </c>
      <c r="K191" s="43">
        <v>5.6609999999999996</v>
      </c>
      <c r="L191" s="43">
        <v>0.95979000000000003</v>
      </c>
      <c r="M191" s="43">
        <v>0</v>
      </c>
      <c r="N191" s="43">
        <v>0</v>
      </c>
      <c r="O191" s="43">
        <v>19.209213999999999</v>
      </c>
      <c r="P191" s="57">
        <v>2368.7800000000002</v>
      </c>
      <c r="Q191" s="43">
        <v>19.209213999999999</v>
      </c>
      <c r="R191" s="43">
        <v>2368.7800000000002</v>
      </c>
      <c r="S191" s="62">
        <v>8.1093280085107085E-3</v>
      </c>
      <c r="T191" s="70">
        <v>53.41</v>
      </c>
      <c r="U191" s="71">
        <v>0.43311920893455691</v>
      </c>
      <c r="V191" s="72">
        <v>486.55968051064252</v>
      </c>
      <c r="W191" s="255">
        <v>25.987152536073417</v>
      </c>
    </row>
    <row r="192" spans="1:23" x14ac:dyDescent="0.2">
      <c r="A192" s="274"/>
      <c r="B192" s="41">
        <v>185</v>
      </c>
      <c r="C192" s="47" t="s">
        <v>292</v>
      </c>
      <c r="D192" s="95">
        <v>3.9</v>
      </c>
      <c r="E192" s="16">
        <v>423</v>
      </c>
      <c r="F192" s="42" t="s">
        <v>299</v>
      </c>
      <c r="G192" s="42"/>
      <c r="H192" s="41">
        <v>22</v>
      </c>
      <c r="I192" s="41">
        <v>2006</v>
      </c>
      <c r="J192" s="43">
        <v>18.989999999999998</v>
      </c>
      <c r="K192" s="43">
        <v>4.2839999999999998</v>
      </c>
      <c r="L192" s="43">
        <v>0.49841000000000002</v>
      </c>
      <c r="M192" s="43">
        <v>0</v>
      </c>
      <c r="N192" s="43">
        <v>0</v>
      </c>
      <c r="O192" s="43">
        <v>14.207591000000001</v>
      </c>
      <c r="P192" s="57">
        <v>1697.77</v>
      </c>
      <c r="Q192" s="43">
        <v>14.207591000000003</v>
      </c>
      <c r="R192" s="43">
        <v>1697.77</v>
      </c>
      <c r="S192" s="62">
        <v>8.368383821130072E-3</v>
      </c>
      <c r="T192" s="70">
        <v>53.41</v>
      </c>
      <c r="U192" s="71">
        <v>0.44695537988655709</v>
      </c>
      <c r="V192" s="72">
        <v>502.10302926780435</v>
      </c>
      <c r="W192" s="255">
        <v>26.817322793193426</v>
      </c>
    </row>
    <row r="193" spans="1:23" x14ac:dyDescent="0.2">
      <c r="A193" s="274"/>
      <c r="B193" s="41">
        <v>186</v>
      </c>
      <c r="C193" s="47" t="s">
        <v>804</v>
      </c>
      <c r="D193" s="95">
        <v>3.1</v>
      </c>
      <c r="E193" s="16">
        <v>447</v>
      </c>
      <c r="F193" s="42" t="s">
        <v>812</v>
      </c>
      <c r="G193" s="42" t="s">
        <v>25</v>
      </c>
      <c r="H193" s="41">
        <v>12</v>
      </c>
      <c r="I193" s="41">
        <v>1962</v>
      </c>
      <c r="J193" s="43">
        <v>8.02</v>
      </c>
      <c r="K193" s="43">
        <v>1.1599999999999999</v>
      </c>
      <c r="L193" s="43">
        <v>2.09</v>
      </c>
      <c r="M193" s="43">
        <v>0.06</v>
      </c>
      <c r="N193" s="43">
        <v>0</v>
      </c>
      <c r="O193" s="43">
        <v>4.7</v>
      </c>
      <c r="P193" s="57">
        <v>555.63</v>
      </c>
      <c r="Q193" s="43">
        <v>4.7</v>
      </c>
      <c r="R193" s="43">
        <v>555.63</v>
      </c>
      <c r="S193" s="62">
        <v>8.4588665118874081E-3</v>
      </c>
      <c r="T193" s="70">
        <v>74.900000000000006</v>
      </c>
      <c r="U193" s="71">
        <v>0.63356910174036696</v>
      </c>
      <c r="V193" s="72">
        <v>507.53199071324451</v>
      </c>
      <c r="W193" s="255">
        <v>38.014146104422018</v>
      </c>
    </row>
    <row r="194" spans="1:23" x14ac:dyDescent="0.2">
      <c r="A194" s="274"/>
      <c r="B194" s="41">
        <v>187</v>
      </c>
      <c r="C194" s="47" t="s">
        <v>503</v>
      </c>
      <c r="D194" s="95">
        <v>3.7</v>
      </c>
      <c r="E194" s="16">
        <v>429</v>
      </c>
      <c r="F194" s="48" t="s">
        <v>507</v>
      </c>
      <c r="G194" s="48" t="s">
        <v>23</v>
      </c>
      <c r="H194" s="47">
        <v>12</v>
      </c>
      <c r="I194" s="47">
        <v>1962</v>
      </c>
      <c r="J194" s="43">
        <v>7.02</v>
      </c>
      <c r="K194" s="43">
        <v>1.02</v>
      </c>
      <c r="L194" s="43">
        <v>1.4702869999999999</v>
      </c>
      <c r="M194" s="43">
        <v>9.8820000000000002E-3</v>
      </c>
      <c r="N194" s="43">
        <v>0.81534799999999996</v>
      </c>
      <c r="O194" s="43">
        <v>3.7143670000000002</v>
      </c>
      <c r="P194" s="59">
        <v>533.5</v>
      </c>
      <c r="Q194" s="43">
        <v>4.5297150000000004</v>
      </c>
      <c r="R194" s="49">
        <v>533.5</v>
      </c>
      <c r="S194" s="62">
        <v>8.4905623242736653E-3</v>
      </c>
      <c r="T194" s="70">
        <v>57.878999999999998</v>
      </c>
      <c r="U194" s="71">
        <v>0.49142525676663545</v>
      </c>
      <c r="V194" s="72">
        <v>509.43373945641991</v>
      </c>
      <c r="W194" s="255">
        <v>29.485515405998129</v>
      </c>
    </row>
    <row r="195" spans="1:23" x14ac:dyDescent="0.2">
      <c r="A195" s="274"/>
      <c r="B195" s="41">
        <v>188</v>
      </c>
      <c r="C195" s="47" t="s">
        <v>503</v>
      </c>
      <c r="D195" s="95">
        <v>3.7</v>
      </c>
      <c r="E195" s="16">
        <v>429</v>
      </c>
      <c r="F195" s="48" t="s">
        <v>509</v>
      </c>
      <c r="G195" s="48" t="s">
        <v>23</v>
      </c>
      <c r="H195" s="47">
        <v>12</v>
      </c>
      <c r="I195" s="47">
        <v>1962</v>
      </c>
      <c r="J195" s="43">
        <v>6.74</v>
      </c>
      <c r="K195" s="43">
        <v>0.81599999999999995</v>
      </c>
      <c r="L195" s="43">
        <v>1.386447</v>
      </c>
      <c r="M195" s="43">
        <v>-5.287E-2</v>
      </c>
      <c r="N195" s="43">
        <v>0.81676000000000004</v>
      </c>
      <c r="O195" s="43">
        <v>3.720793</v>
      </c>
      <c r="P195" s="59">
        <v>533.70000000000005</v>
      </c>
      <c r="Q195" s="43">
        <v>4.5375529999999999</v>
      </c>
      <c r="R195" s="49">
        <v>533.70000000000005</v>
      </c>
      <c r="S195" s="62">
        <v>8.5020667041409027E-3</v>
      </c>
      <c r="T195" s="70">
        <v>57.878999999999998</v>
      </c>
      <c r="U195" s="71">
        <v>0.49209111876897127</v>
      </c>
      <c r="V195" s="72">
        <v>510.12400224845413</v>
      </c>
      <c r="W195" s="255">
        <v>29.525467126138274</v>
      </c>
    </row>
    <row r="196" spans="1:23" x14ac:dyDescent="0.2">
      <c r="A196" s="274"/>
      <c r="B196" s="41">
        <v>189</v>
      </c>
      <c r="C196" s="47" t="s">
        <v>503</v>
      </c>
      <c r="D196" s="95">
        <v>3.7</v>
      </c>
      <c r="E196" s="16">
        <v>429</v>
      </c>
      <c r="F196" s="48" t="s">
        <v>504</v>
      </c>
      <c r="G196" s="48" t="s">
        <v>24</v>
      </c>
      <c r="H196" s="47">
        <v>30</v>
      </c>
      <c r="I196" s="47">
        <v>2000</v>
      </c>
      <c r="J196" s="43">
        <v>18.45</v>
      </c>
      <c r="K196" s="43">
        <v>2.6520000000000001</v>
      </c>
      <c r="L196" s="43">
        <v>3.6610369999999999</v>
      </c>
      <c r="M196" s="43">
        <v>-0.17079</v>
      </c>
      <c r="N196" s="43">
        <v>6.698963</v>
      </c>
      <c r="O196" s="43">
        <v>5.4379999999999997</v>
      </c>
      <c r="P196" s="59">
        <v>1411.56</v>
      </c>
      <c r="Q196" s="43">
        <v>12.136963</v>
      </c>
      <c r="R196" s="49">
        <v>1411.56</v>
      </c>
      <c r="S196" s="62">
        <v>8.5982622063532545E-3</v>
      </c>
      <c r="T196" s="70">
        <v>57.878999999999998</v>
      </c>
      <c r="U196" s="71">
        <v>0.49765881824151997</v>
      </c>
      <c r="V196" s="72">
        <v>515.89573238119522</v>
      </c>
      <c r="W196" s="255">
        <v>29.859529094491197</v>
      </c>
    </row>
    <row r="197" spans="1:23" x14ac:dyDescent="0.2">
      <c r="A197" s="274"/>
      <c r="B197" s="41">
        <v>190</v>
      </c>
      <c r="C197" s="47" t="s">
        <v>691</v>
      </c>
      <c r="D197" s="95">
        <v>3.1</v>
      </c>
      <c r="E197" s="16">
        <v>447</v>
      </c>
      <c r="F197" s="111" t="s">
        <v>692</v>
      </c>
      <c r="G197" s="42" t="s">
        <v>25</v>
      </c>
      <c r="H197" s="41">
        <v>50</v>
      </c>
      <c r="I197" s="41">
        <v>1975</v>
      </c>
      <c r="J197" s="43">
        <v>32.585000000000001</v>
      </c>
      <c r="K197" s="43">
        <v>3.34</v>
      </c>
      <c r="L197" s="43">
        <v>7.31</v>
      </c>
      <c r="M197" s="43">
        <v>-0.39</v>
      </c>
      <c r="N197" s="43"/>
      <c r="O197" s="43">
        <v>22.32</v>
      </c>
      <c r="P197" s="57">
        <v>2570.61</v>
      </c>
      <c r="Q197" s="43">
        <v>22.3</v>
      </c>
      <c r="R197" s="43">
        <v>2570.6</v>
      </c>
      <c r="S197" s="62">
        <v>8.6750175056407065E-3</v>
      </c>
      <c r="T197" s="70">
        <v>70.305000000000007</v>
      </c>
      <c r="U197" s="71">
        <v>0.60989710573406997</v>
      </c>
      <c r="V197" s="72">
        <v>520.50105033844238</v>
      </c>
      <c r="W197" s="255">
        <v>36.593826344044196</v>
      </c>
    </row>
    <row r="198" spans="1:23" x14ac:dyDescent="0.2">
      <c r="A198" s="274"/>
      <c r="B198" s="41">
        <v>191</v>
      </c>
      <c r="C198" s="47" t="s">
        <v>804</v>
      </c>
      <c r="D198" s="95">
        <v>3.1</v>
      </c>
      <c r="E198" s="16">
        <v>447</v>
      </c>
      <c r="F198" s="42" t="s">
        <v>814</v>
      </c>
      <c r="G198" s="42" t="s">
        <v>25</v>
      </c>
      <c r="H198" s="41">
        <v>9</v>
      </c>
      <c r="I198" s="41">
        <v>1979</v>
      </c>
      <c r="J198" s="43">
        <v>6.6</v>
      </c>
      <c r="K198" s="43">
        <v>0.5</v>
      </c>
      <c r="L198" s="43">
        <v>1.4</v>
      </c>
      <c r="M198" s="43">
        <v>0.2</v>
      </c>
      <c r="N198" s="43">
        <v>0</v>
      </c>
      <c r="O198" s="43">
        <v>4.5</v>
      </c>
      <c r="P198" s="57">
        <v>513.1</v>
      </c>
      <c r="Q198" s="43">
        <v>4.5</v>
      </c>
      <c r="R198" s="43">
        <v>513.1</v>
      </c>
      <c r="S198" s="62">
        <v>8.770220229974663E-3</v>
      </c>
      <c r="T198" s="70">
        <v>74.900000000000006</v>
      </c>
      <c r="U198" s="71">
        <v>0.65688949522510232</v>
      </c>
      <c r="V198" s="72">
        <v>526.21321379847973</v>
      </c>
      <c r="W198" s="255">
        <v>39.413369713506135</v>
      </c>
    </row>
    <row r="199" spans="1:23" x14ac:dyDescent="0.2">
      <c r="A199" s="274"/>
      <c r="B199" s="41">
        <v>192</v>
      </c>
      <c r="C199" s="47" t="s">
        <v>461</v>
      </c>
      <c r="D199" s="96">
        <v>3.9</v>
      </c>
      <c r="E199" s="47">
        <v>423</v>
      </c>
      <c r="F199" s="42" t="s">
        <v>470</v>
      </c>
      <c r="G199" s="42" t="s">
        <v>23</v>
      </c>
      <c r="H199" s="41">
        <v>30</v>
      </c>
      <c r="I199" s="41" t="s">
        <v>43</v>
      </c>
      <c r="J199" s="43">
        <v>20</v>
      </c>
      <c r="K199" s="43">
        <v>0.81599999999999995</v>
      </c>
      <c r="L199" s="43">
        <v>4.8</v>
      </c>
      <c r="M199" s="43">
        <v>0</v>
      </c>
      <c r="N199" s="43">
        <v>4.7467200000000007</v>
      </c>
      <c r="O199" s="43">
        <v>9.6372800000000005</v>
      </c>
      <c r="P199" s="57">
        <v>1592.21</v>
      </c>
      <c r="Q199" s="43">
        <v>14.384</v>
      </c>
      <c r="R199" s="43">
        <v>1592.21</v>
      </c>
      <c r="S199" s="62">
        <v>9.0339842106254824E-3</v>
      </c>
      <c r="T199" s="70">
        <v>78.7</v>
      </c>
      <c r="U199" s="71">
        <v>0.7109745573762255</v>
      </c>
      <c r="V199" s="72">
        <v>542.03905263752893</v>
      </c>
      <c r="W199" s="255">
        <v>42.658473442573531</v>
      </c>
    </row>
    <row r="200" spans="1:23" x14ac:dyDescent="0.2">
      <c r="A200" s="274"/>
      <c r="B200" s="41">
        <v>193</v>
      </c>
      <c r="C200" s="47" t="s">
        <v>461</v>
      </c>
      <c r="D200" s="96">
        <v>3.9</v>
      </c>
      <c r="E200" s="47">
        <v>423</v>
      </c>
      <c r="F200" s="42" t="s">
        <v>471</v>
      </c>
      <c r="G200" s="42" t="s">
        <v>25</v>
      </c>
      <c r="H200" s="41">
        <v>20</v>
      </c>
      <c r="I200" s="41">
        <v>2011</v>
      </c>
      <c r="J200" s="43">
        <v>12.594000000000001</v>
      </c>
      <c r="K200" s="43">
        <v>2.448</v>
      </c>
      <c r="L200" s="43">
        <v>4.8000000000000001E-2</v>
      </c>
      <c r="M200" s="43">
        <v>0</v>
      </c>
      <c r="N200" s="43">
        <v>3.3323400000000003</v>
      </c>
      <c r="O200" s="43">
        <v>6.7656600000000005</v>
      </c>
      <c r="P200" s="57">
        <v>1113.22</v>
      </c>
      <c r="Q200" s="43">
        <v>10.098000000000001</v>
      </c>
      <c r="R200" s="43">
        <v>1113.22</v>
      </c>
      <c r="S200" s="62">
        <v>9.0709832737464295E-3</v>
      </c>
      <c r="T200" s="70">
        <v>78.7</v>
      </c>
      <c r="U200" s="71">
        <v>0.71388638364384405</v>
      </c>
      <c r="V200" s="72">
        <v>544.25899642478578</v>
      </c>
      <c r="W200" s="255">
        <v>42.833183018630642</v>
      </c>
    </row>
    <row r="201" spans="1:23" x14ac:dyDescent="0.2">
      <c r="A201" s="274"/>
      <c r="B201" s="41">
        <v>194</v>
      </c>
      <c r="C201" s="47" t="s">
        <v>419</v>
      </c>
      <c r="D201" s="95">
        <v>3.6</v>
      </c>
      <c r="E201" s="16">
        <v>432</v>
      </c>
      <c r="F201" s="42" t="s">
        <v>378</v>
      </c>
      <c r="G201" s="42" t="s">
        <v>379</v>
      </c>
      <c r="H201" s="41">
        <v>12</v>
      </c>
      <c r="I201" s="41">
        <v>1980</v>
      </c>
      <c r="J201" s="43">
        <v>6</v>
      </c>
      <c r="K201" s="43">
        <v>0.8</v>
      </c>
      <c r="L201" s="43">
        <v>2.09</v>
      </c>
      <c r="M201" s="43">
        <v>0.09</v>
      </c>
      <c r="N201" s="43">
        <v>0.5</v>
      </c>
      <c r="O201" s="43">
        <v>2.5</v>
      </c>
      <c r="P201" s="57">
        <v>648.21</v>
      </c>
      <c r="Q201" s="43">
        <v>6</v>
      </c>
      <c r="R201" s="43">
        <v>648.21</v>
      </c>
      <c r="S201" s="62">
        <v>9.2562595455176564E-3</v>
      </c>
      <c r="T201" s="70">
        <v>62.2</v>
      </c>
      <c r="U201" s="71">
        <v>0.57573934373119828</v>
      </c>
      <c r="V201" s="72">
        <v>555.37557273105938</v>
      </c>
      <c r="W201" s="255">
        <v>34.544360623871896</v>
      </c>
    </row>
    <row r="202" spans="1:23" x14ac:dyDescent="0.2">
      <c r="A202" s="274"/>
      <c r="B202" s="41">
        <v>195</v>
      </c>
      <c r="C202" s="107" t="s">
        <v>41</v>
      </c>
      <c r="D202" s="95">
        <v>3.9</v>
      </c>
      <c r="E202" s="16">
        <v>423</v>
      </c>
      <c r="F202" s="108" t="s">
        <v>50</v>
      </c>
      <c r="G202" s="42"/>
      <c r="H202" s="102">
        <v>17</v>
      </c>
      <c r="I202" s="103">
        <v>2009</v>
      </c>
      <c r="J202" s="104">
        <v>17.670000000000002</v>
      </c>
      <c r="K202" s="104">
        <v>0</v>
      </c>
      <c r="L202" s="104">
        <v>4.1109999999999998</v>
      </c>
      <c r="M202" s="104"/>
      <c r="N202" s="43">
        <v>0</v>
      </c>
      <c r="O202" s="104">
        <v>13.558999999999999</v>
      </c>
      <c r="P202" s="105">
        <v>1463.65</v>
      </c>
      <c r="Q202" s="104">
        <v>13.558999999999999</v>
      </c>
      <c r="R202" s="109">
        <v>1463.65</v>
      </c>
      <c r="S202" s="62">
        <f>Q202/R202</f>
        <v>9.2638267345335288E-3</v>
      </c>
      <c r="T202" s="70">
        <v>56</v>
      </c>
      <c r="U202" s="71">
        <f>S202*T202</f>
        <v>0.51877429713387757</v>
      </c>
      <c r="V202" s="72">
        <f>S202*60*1000</f>
        <v>555.82960407201176</v>
      </c>
      <c r="W202" s="255">
        <f>V202*T202/1000</f>
        <v>31.12645782803266</v>
      </c>
    </row>
    <row r="203" spans="1:23" x14ac:dyDescent="0.2">
      <c r="A203" s="274"/>
      <c r="B203" s="41">
        <v>196</v>
      </c>
      <c r="C203" s="47" t="s">
        <v>419</v>
      </c>
      <c r="D203" s="95">
        <v>3.6</v>
      </c>
      <c r="E203" s="16">
        <v>432</v>
      </c>
      <c r="F203" s="42" t="s">
        <v>387</v>
      </c>
      <c r="G203" s="42" t="s">
        <v>379</v>
      </c>
      <c r="H203" s="41">
        <v>40</v>
      </c>
      <c r="I203" s="41">
        <v>1982</v>
      </c>
      <c r="J203" s="43">
        <v>20.7</v>
      </c>
      <c r="K203" s="43">
        <v>2.8</v>
      </c>
      <c r="L203" s="43">
        <v>5.7</v>
      </c>
      <c r="M203" s="43">
        <v>-9.9000000000000005E-2</v>
      </c>
      <c r="N203" s="43">
        <v>0</v>
      </c>
      <c r="O203" s="43">
        <v>12.3</v>
      </c>
      <c r="P203" s="57">
        <v>2229.1799999999998</v>
      </c>
      <c r="Q203" s="43">
        <v>20.7</v>
      </c>
      <c r="R203" s="43">
        <v>2229.1799999999998</v>
      </c>
      <c r="S203" s="62">
        <v>9.2859257664253229E-3</v>
      </c>
      <c r="T203" s="70">
        <v>62.2</v>
      </c>
      <c r="U203" s="71">
        <v>0.57758458267165513</v>
      </c>
      <c r="V203" s="72">
        <v>557.15554598551944</v>
      </c>
      <c r="W203" s="255">
        <v>34.655074960299309</v>
      </c>
    </row>
    <row r="204" spans="1:23" x14ac:dyDescent="0.2">
      <c r="A204" s="274"/>
      <c r="B204" s="41">
        <v>197</v>
      </c>
      <c r="C204" s="47" t="s">
        <v>419</v>
      </c>
      <c r="D204" s="95">
        <v>3.6</v>
      </c>
      <c r="E204" s="16">
        <v>432</v>
      </c>
      <c r="F204" s="42" t="s">
        <v>383</v>
      </c>
      <c r="G204" s="42" t="s">
        <v>379</v>
      </c>
      <c r="H204" s="41">
        <v>11</v>
      </c>
      <c r="I204" s="41">
        <v>1989</v>
      </c>
      <c r="J204" s="43">
        <v>6.2</v>
      </c>
      <c r="K204" s="43">
        <v>1</v>
      </c>
      <c r="L204" s="43">
        <v>2</v>
      </c>
      <c r="M204" s="43">
        <v>-0.5</v>
      </c>
      <c r="N204" s="43">
        <v>0.66900000000000004</v>
      </c>
      <c r="O204" s="43">
        <v>3.04</v>
      </c>
      <c r="P204" s="57">
        <v>652.44000000000005</v>
      </c>
      <c r="Q204" s="43">
        <v>6.2</v>
      </c>
      <c r="R204" s="43">
        <v>652.4</v>
      </c>
      <c r="S204" s="62">
        <v>9.5033721643163708E-3</v>
      </c>
      <c r="T204" s="70">
        <v>62.2</v>
      </c>
      <c r="U204" s="71">
        <v>0.59110974862047827</v>
      </c>
      <c r="V204" s="72">
        <v>570.20232985898224</v>
      </c>
      <c r="W204" s="255">
        <v>35.466584917228701</v>
      </c>
    </row>
    <row r="205" spans="1:23" x14ac:dyDescent="0.2">
      <c r="A205" s="274"/>
      <c r="B205" s="41">
        <v>198</v>
      </c>
      <c r="C205" s="47" t="s">
        <v>419</v>
      </c>
      <c r="D205" s="95">
        <v>3.6</v>
      </c>
      <c r="E205" s="16">
        <v>432</v>
      </c>
      <c r="F205" s="42" t="s">
        <v>381</v>
      </c>
      <c r="G205" s="42" t="s">
        <v>379</v>
      </c>
      <c r="H205" s="41">
        <v>25</v>
      </c>
      <c r="I205" s="41">
        <v>1972</v>
      </c>
      <c r="J205" s="43">
        <v>12.1</v>
      </c>
      <c r="K205" s="43">
        <v>2.2000000000000002</v>
      </c>
      <c r="L205" s="43">
        <v>0.6</v>
      </c>
      <c r="M205" s="43">
        <v>-0.5</v>
      </c>
      <c r="N205" s="43">
        <v>1.3</v>
      </c>
      <c r="O205" s="43">
        <v>8.5</v>
      </c>
      <c r="P205" s="57">
        <v>1689.3</v>
      </c>
      <c r="Q205" s="43">
        <v>12.1</v>
      </c>
      <c r="R205" s="43">
        <v>1271.2</v>
      </c>
      <c r="S205" s="62">
        <v>9.5185651353052233E-3</v>
      </c>
      <c r="T205" s="70">
        <v>62.2</v>
      </c>
      <c r="U205" s="71">
        <v>0.59205475141598496</v>
      </c>
      <c r="V205" s="72">
        <v>571.11390811831347</v>
      </c>
      <c r="W205" s="255">
        <v>35.523285084959099</v>
      </c>
    </row>
    <row r="206" spans="1:23" x14ac:dyDescent="0.2">
      <c r="A206" s="274"/>
      <c r="B206" s="41">
        <v>199</v>
      </c>
      <c r="C206" s="47" t="s">
        <v>419</v>
      </c>
      <c r="D206" s="95">
        <v>3.6</v>
      </c>
      <c r="E206" s="16">
        <v>432</v>
      </c>
      <c r="F206" s="42" t="s">
        <v>388</v>
      </c>
      <c r="G206" s="42"/>
      <c r="H206" s="41">
        <v>4</v>
      </c>
      <c r="I206" s="41"/>
      <c r="J206" s="43">
        <v>2.9</v>
      </c>
      <c r="K206" s="43">
        <v>0.1</v>
      </c>
      <c r="L206" s="43">
        <v>0.8</v>
      </c>
      <c r="M206" s="43">
        <v>0</v>
      </c>
      <c r="N206" s="43">
        <v>0</v>
      </c>
      <c r="O206" s="43">
        <v>2</v>
      </c>
      <c r="P206" s="57">
        <v>296.60000000000002</v>
      </c>
      <c r="Q206" s="43">
        <v>2.9</v>
      </c>
      <c r="R206" s="43">
        <v>296.60000000000002</v>
      </c>
      <c r="S206" s="62">
        <v>9.7774780849629126E-3</v>
      </c>
      <c r="T206" s="70">
        <v>62.2</v>
      </c>
      <c r="U206" s="71">
        <v>0.60815913688469314</v>
      </c>
      <c r="V206" s="72">
        <v>586.64868509777477</v>
      </c>
      <c r="W206" s="255">
        <v>36.489548213081598</v>
      </c>
    </row>
    <row r="207" spans="1:23" x14ac:dyDescent="0.2">
      <c r="A207" s="274"/>
      <c r="B207" s="41">
        <v>200</v>
      </c>
      <c r="C207" s="47" t="s">
        <v>503</v>
      </c>
      <c r="D207" s="95">
        <v>3.7</v>
      </c>
      <c r="E207" s="16">
        <v>429</v>
      </c>
      <c r="F207" s="48" t="s">
        <v>512</v>
      </c>
      <c r="G207" s="48" t="s">
        <v>23</v>
      </c>
      <c r="H207" s="47">
        <v>12</v>
      </c>
      <c r="I207" s="47">
        <v>1983</v>
      </c>
      <c r="J207" s="43">
        <v>7.52</v>
      </c>
      <c r="K207" s="43"/>
      <c r="L207" s="43"/>
      <c r="M207" s="43"/>
      <c r="N207" s="112">
        <v>1.4644980000000001</v>
      </c>
      <c r="O207" s="43">
        <v>6.056</v>
      </c>
      <c r="P207" s="59">
        <v>762.17</v>
      </c>
      <c r="Q207" s="43">
        <v>7.5204979999999999</v>
      </c>
      <c r="R207" s="49">
        <v>762.17</v>
      </c>
      <c r="S207" s="62">
        <v>9.8672185995250412E-3</v>
      </c>
      <c r="T207" s="70">
        <v>57.878999999999998</v>
      </c>
      <c r="U207" s="71">
        <v>0.5711047453219098</v>
      </c>
      <c r="V207" s="72">
        <v>592.03311597150241</v>
      </c>
      <c r="W207" s="255">
        <v>34.266284719314584</v>
      </c>
    </row>
    <row r="208" spans="1:23" x14ac:dyDescent="0.2">
      <c r="A208" s="274"/>
      <c r="B208" s="41">
        <v>201</v>
      </c>
      <c r="C208" s="47" t="s">
        <v>419</v>
      </c>
      <c r="D208" s="95">
        <v>3.6</v>
      </c>
      <c r="E208" s="16">
        <v>432</v>
      </c>
      <c r="F208" s="42" t="s">
        <v>386</v>
      </c>
      <c r="G208" s="42" t="s">
        <v>379</v>
      </c>
      <c r="H208" s="41">
        <v>40</v>
      </c>
      <c r="I208" s="41">
        <v>1990</v>
      </c>
      <c r="J208" s="43">
        <v>23</v>
      </c>
      <c r="K208" s="43">
        <v>2.5</v>
      </c>
      <c r="L208" s="43">
        <v>6.68</v>
      </c>
      <c r="M208" s="43">
        <v>-0.3</v>
      </c>
      <c r="N208" s="43">
        <v>0</v>
      </c>
      <c r="O208" s="43">
        <v>14.1</v>
      </c>
      <c r="P208" s="57">
        <v>2290.61</v>
      </c>
      <c r="Q208" s="43">
        <v>23</v>
      </c>
      <c r="R208" s="43">
        <v>2290.61</v>
      </c>
      <c r="S208" s="62">
        <v>1.0040993447160362E-2</v>
      </c>
      <c r="T208" s="70">
        <v>62.2</v>
      </c>
      <c r="U208" s="71">
        <v>0.6245497924133746</v>
      </c>
      <c r="V208" s="72">
        <v>602.45960682962175</v>
      </c>
      <c r="W208" s="255">
        <v>37.472987544802479</v>
      </c>
    </row>
    <row r="209" spans="1:23" x14ac:dyDescent="0.2">
      <c r="A209" s="274"/>
      <c r="B209" s="41">
        <v>202</v>
      </c>
      <c r="C209" s="47" t="s">
        <v>804</v>
      </c>
      <c r="D209" s="95">
        <v>3.1</v>
      </c>
      <c r="E209" s="16">
        <v>447</v>
      </c>
      <c r="F209" s="42" t="s">
        <v>813</v>
      </c>
      <c r="G209" s="42" t="s">
        <v>25</v>
      </c>
      <c r="H209" s="41">
        <v>10</v>
      </c>
      <c r="I209" s="41">
        <v>1958</v>
      </c>
      <c r="J209" s="43">
        <v>5.3</v>
      </c>
      <c r="K209" s="43">
        <v>0.32</v>
      </c>
      <c r="L209" s="43">
        <v>0.35</v>
      </c>
      <c r="M209" s="43">
        <v>0.6</v>
      </c>
      <c r="N209" s="43">
        <v>0.72</v>
      </c>
      <c r="O209" s="43">
        <v>3.29</v>
      </c>
      <c r="P209" s="57">
        <v>380.64</v>
      </c>
      <c r="Q209" s="43">
        <v>4</v>
      </c>
      <c r="R209" s="43">
        <v>380.64</v>
      </c>
      <c r="S209" s="62">
        <v>1.0508617065994116E-2</v>
      </c>
      <c r="T209" s="70">
        <v>74.900000000000006</v>
      </c>
      <c r="U209" s="71">
        <v>0.78709541824295937</v>
      </c>
      <c r="V209" s="72">
        <v>630.51702395964696</v>
      </c>
      <c r="W209" s="255">
        <v>47.225725094577562</v>
      </c>
    </row>
    <row r="210" spans="1:23" x14ac:dyDescent="0.2">
      <c r="A210" s="274"/>
      <c r="B210" s="41">
        <v>203</v>
      </c>
      <c r="C210" s="47" t="s">
        <v>179</v>
      </c>
      <c r="D210" s="95">
        <v>4.5</v>
      </c>
      <c r="E210" s="16">
        <v>405</v>
      </c>
      <c r="F210" s="42" t="s">
        <v>184</v>
      </c>
      <c r="G210" s="42" t="s">
        <v>185</v>
      </c>
      <c r="H210" s="41">
        <v>20</v>
      </c>
      <c r="I210" s="41">
        <v>1984</v>
      </c>
      <c r="J210" s="43">
        <v>19.274999999999999</v>
      </c>
      <c r="K210" s="43">
        <v>2.4580000000000002</v>
      </c>
      <c r="L210" s="43">
        <v>6.0629999999999997</v>
      </c>
      <c r="M210" s="43">
        <v>-0.64400000000000002</v>
      </c>
      <c r="N210" s="43"/>
      <c r="O210" s="43">
        <v>11.396000000000001</v>
      </c>
      <c r="P210" s="57">
        <v>1050.8499999999999</v>
      </c>
      <c r="Q210" s="43">
        <v>11.396000000000001</v>
      </c>
      <c r="R210" s="43">
        <v>1050.8499999999999</v>
      </c>
      <c r="S210" s="62">
        <v>1.0844554408336111E-2</v>
      </c>
      <c r="T210" s="70">
        <v>54.3</v>
      </c>
      <c r="U210" s="71">
        <v>0.58885930437265077</v>
      </c>
      <c r="V210" s="72">
        <v>650.67326450016662</v>
      </c>
      <c r="W210" s="255">
        <v>35.331558262359046</v>
      </c>
    </row>
    <row r="211" spans="1:23" x14ac:dyDescent="0.2">
      <c r="A211" s="274"/>
      <c r="B211" s="41">
        <v>204</v>
      </c>
      <c r="C211" s="47" t="s">
        <v>990</v>
      </c>
      <c r="D211" s="96">
        <v>3.1</v>
      </c>
      <c r="E211" s="47">
        <v>447</v>
      </c>
      <c r="F211" s="48" t="s">
        <v>938</v>
      </c>
      <c r="G211" s="48" t="s">
        <v>939</v>
      </c>
      <c r="H211" s="47">
        <v>30</v>
      </c>
      <c r="I211" s="47">
        <v>1967</v>
      </c>
      <c r="J211" s="49">
        <v>17.087</v>
      </c>
      <c r="K211" s="49">
        <v>0</v>
      </c>
      <c r="L211" s="49">
        <v>0</v>
      </c>
      <c r="M211" s="49">
        <v>0</v>
      </c>
      <c r="N211" s="49">
        <v>0</v>
      </c>
      <c r="O211" s="49">
        <v>17.087</v>
      </c>
      <c r="P211" s="59">
        <v>1550</v>
      </c>
      <c r="Q211" s="49">
        <v>17.087</v>
      </c>
      <c r="R211" s="49">
        <v>1550</v>
      </c>
      <c r="S211" s="63">
        <v>1.1023870967741935E-2</v>
      </c>
      <c r="T211" s="73">
        <v>51</v>
      </c>
      <c r="U211" s="73">
        <v>0.56221741935483871</v>
      </c>
      <c r="V211" s="74">
        <v>661.43225806451608</v>
      </c>
      <c r="W211" s="256">
        <v>33.73304516129032</v>
      </c>
    </row>
    <row r="212" spans="1:23" x14ac:dyDescent="0.2">
      <c r="A212" s="274"/>
      <c r="B212" s="41">
        <v>205</v>
      </c>
      <c r="C212" s="47" t="s">
        <v>419</v>
      </c>
      <c r="D212" s="95">
        <v>3.6</v>
      </c>
      <c r="E212" s="16">
        <v>432</v>
      </c>
      <c r="F212" s="42" t="s">
        <v>384</v>
      </c>
      <c r="G212" s="42"/>
      <c r="H212" s="41">
        <v>24</v>
      </c>
      <c r="I212" s="41">
        <v>1993</v>
      </c>
      <c r="J212" s="43">
        <v>17.8</v>
      </c>
      <c r="K212" s="43">
        <v>0</v>
      </c>
      <c r="L212" s="43">
        <v>0</v>
      </c>
      <c r="M212" s="43">
        <v>1.2999999999999999E-2</v>
      </c>
      <c r="N212" s="43">
        <v>0</v>
      </c>
      <c r="O212" s="43">
        <v>17.8</v>
      </c>
      <c r="P212" s="57">
        <v>1614.1</v>
      </c>
      <c r="Q212" s="43">
        <v>17.8</v>
      </c>
      <c r="R212" s="43">
        <v>1614.1</v>
      </c>
      <c r="S212" s="62">
        <v>1.1027817359519238E-2</v>
      </c>
      <c r="T212" s="70">
        <v>62.2</v>
      </c>
      <c r="U212" s="71">
        <v>0.68593023976209666</v>
      </c>
      <c r="V212" s="72">
        <v>661.66904157115425</v>
      </c>
      <c r="W212" s="255">
        <v>41.155814385725797</v>
      </c>
    </row>
    <row r="213" spans="1:23" x14ac:dyDescent="0.2">
      <c r="A213" s="274"/>
      <c r="B213" s="41">
        <v>206</v>
      </c>
      <c r="C213" s="47" t="s">
        <v>419</v>
      </c>
      <c r="D213" s="95">
        <v>3.6</v>
      </c>
      <c r="E213" s="16">
        <v>432</v>
      </c>
      <c r="F213" s="42" t="s">
        <v>385</v>
      </c>
      <c r="G213" s="42" t="s">
        <v>379</v>
      </c>
      <c r="H213" s="41">
        <v>40</v>
      </c>
      <c r="I213" s="41">
        <v>1992</v>
      </c>
      <c r="J213" s="43">
        <v>24.8</v>
      </c>
      <c r="K213" s="43">
        <v>2.8</v>
      </c>
      <c r="L213" s="43">
        <v>6.4</v>
      </c>
      <c r="M213" s="43">
        <v>0.7</v>
      </c>
      <c r="N213" s="43">
        <v>0</v>
      </c>
      <c r="O213" s="43">
        <v>14.89</v>
      </c>
      <c r="P213" s="57">
        <v>2169.38</v>
      </c>
      <c r="Q213" s="43">
        <v>24.8</v>
      </c>
      <c r="R213" s="43">
        <v>2169.38</v>
      </c>
      <c r="S213" s="62">
        <v>1.1431837667905115E-2</v>
      </c>
      <c r="T213" s="70">
        <v>62.2</v>
      </c>
      <c r="U213" s="71">
        <v>0.71106030294369815</v>
      </c>
      <c r="V213" s="72">
        <v>685.91026007430685</v>
      </c>
      <c r="W213" s="255">
        <v>42.663618176621888</v>
      </c>
    </row>
    <row r="214" spans="1:23" x14ac:dyDescent="0.2">
      <c r="A214" s="274"/>
      <c r="B214" s="41">
        <v>207</v>
      </c>
      <c r="C214" s="47" t="s">
        <v>990</v>
      </c>
      <c r="D214" s="96">
        <v>3.1</v>
      </c>
      <c r="E214" s="47">
        <v>447</v>
      </c>
      <c r="F214" s="48" t="s">
        <v>940</v>
      </c>
      <c r="G214" s="48" t="s">
        <v>939</v>
      </c>
      <c r="H214" s="47">
        <v>90</v>
      </c>
      <c r="I214" s="47">
        <v>1967</v>
      </c>
      <c r="J214" s="49">
        <v>51.588999999999999</v>
      </c>
      <c r="K214" s="49">
        <v>0</v>
      </c>
      <c r="L214" s="49">
        <v>0</v>
      </c>
      <c r="M214" s="49">
        <v>0</v>
      </c>
      <c r="N214" s="49">
        <v>0</v>
      </c>
      <c r="O214" s="49">
        <v>51.588999999999999</v>
      </c>
      <c r="P214" s="59">
        <v>4485</v>
      </c>
      <c r="Q214" s="49">
        <v>51.588999999999999</v>
      </c>
      <c r="R214" s="49">
        <v>4485</v>
      </c>
      <c r="S214" s="63">
        <v>1.1502564102564103E-2</v>
      </c>
      <c r="T214" s="73">
        <v>51</v>
      </c>
      <c r="U214" s="73">
        <v>0.58663076923076929</v>
      </c>
      <c r="V214" s="74">
        <v>690.15384615384608</v>
      </c>
      <c r="W214" s="256">
        <v>35.19784615384615</v>
      </c>
    </row>
    <row r="215" spans="1:23" x14ac:dyDescent="0.2">
      <c r="A215" s="274"/>
      <c r="B215" s="41">
        <v>208</v>
      </c>
      <c r="C215" s="47" t="s">
        <v>419</v>
      </c>
      <c r="D215" s="95">
        <v>3.6</v>
      </c>
      <c r="E215" s="16">
        <v>432</v>
      </c>
      <c r="F215" s="42" t="s">
        <v>382</v>
      </c>
      <c r="G215" s="42"/>
      <c r="H215" s="41">
        <v>20</v>
      </c>
      <c r="I215" s="41">
        <v>1977</v>
      </c>
      <c r="J215" s="43">
        <v>9.4</v>
      </c>
      <c r="K215" s="43">
        <v>1.6</v>
      </c>
      <c r="L215" s="43">
        <v>0</v>
      </c>
      <c r="M215" s="43">
        <v>4.7E-2</v>
      </c>
      <c r="N215" s="43">
        <v>0</v>
      </c>
      <c r="O215" s="43">
        <v>7.8</v>
      </c>
      <c r="P215" s="57">
        <v>808.66</v>
      </c>
      <c r="Q215" s="43">
        <v>9.4</v>
      </c>
      <c r="R215" s="43">
        <v>808.66</v>
      </c>
      <c r="S215" s="62">
        <v>1.162416837731556E-2</v>
      </c>
      <c r="T215" s="70">
        <v>62.2</v>
      </c>
      <c r="U215" s="71">
        <v>0.72302327306902781</v>
      </c>
      <c r="V215" s="72">
        <v>697.45010263893357</v>
      </c>
      <c r="W215" s="255">
        <v>43.381396384141667</v>
      </c>
    </row>
    <row r="216" spans="1:23" x14ac:dyDescent="0.2">
      <c r="A216" s="274"/>
      <c r="B216" s="41">
        <v>209</v>
      </c>
      <c r="C216" s="47" t="s">
        <v>419</v>
      </c>
      <c r="D216" s="95">
        <v>3.6</v>
      </c>
      <c r="E216" s="16">
        <v>432</v>
      </c>
      <c r="F216" s="42" t="s">
        <v>380</v>
      </c>
      <c r="G216" s="42" t="s">
        <v>379</v>
      </c>
      <c r="H216" s="41">
        <v>15</v>
      </c>
      <c r="I216" s="41">
        <v>1978</v>
      </c>
      <c r="J216" s="43">
        <v>9.4</v>
      </c>
      <c r="K216" s="43">
        <v>1.1000000000000001</v>
      </c>
      <c r="L216" s="43">
        <v>3.28</v>
      </c>
      <c r="M216" s="43">
        <v>0.15</v>
      </c>
      <c r="N216" s="43">
        <v>0</v>
      </c>
      <c r="O216" s="43">
        <v>4.8</v>
      </c>
      <c r="P216" s="57">
        <v>799.12</v>
      </c>
      <c r="Q216" s="43">
        <v>9.4</v>
      </c>
      <c r="R216" s="43">
        <v>799.1</v>
      </c>
      <c r="S216" s="62">
        <v>1.1763233637842574E-2</v>
      </c>
      <c r="T216" s="70">
        <v>62.2</v>
      </c>
      <c r="U216" s="71">
        <v>0.73167313227380815</v>
      </c>
      <c r="V216" s="72">
        <v>705.79401827055449</v>
      </c>
      <c r="W216" s="255">
        <v>43.900387936428487</v>
      </c>
    </row>
    <row r="217" spans="1:23" ht="13.5" thickBot="1" x14ac:dyDescent="0.25">
      <c r="A217" s="274"/>
      <c r="B217" s="133">
        <v>210</v>
      </c>
      <c r="C217" s="134" t="s">
        <v>41</v>
      </c>
      <c r="D217" s="135">
        <v>3.9</v>
      </c>
      <c r="E217" s="136">
        <v>423</v>
      </c>
      <c r="F217" s="137" t="s">
        <v>51</v>
      </c>
      <c r="G217" s="138" t="s">
        <v>23</v>
      </c>
      <c r="H217" s="139">
        <v>4</v>
      </c>
      <c r="I217" s="140" t="s">
        <v>43</v>
      </c>
      <c r="J217" s="141">
        <v>2.86</v>
      </c>
      <c r="K217" s="141">
        <v>0.37</v>
      </c>
      <c r="L217" s="141">
        <v>0</v>
      </c>
      <c r="M217" s="141">
        <v>-0.01</v>
      </c>
      <c r="N217" s="142">
        <v>0.33</v>
      </c>
      <c r="O217" s="141">
        <v>2.1720000000000002</v>
      </c>
      <c r="P217" s="143">
        <v>193.25</v>
      </c>
      <c r="Q217" s="141">
        <v>2.5</v>
      </c>
      <c r="R217" s="144">
        <v>193.25</v>
      </c>
      <c r="S217" s="145">
        <f>Q217/R217</f>
        <v>1.2936610608020699E-2</v>
      </c>
      <c r="T217" s="146">
        <v>56</v>
      </c>
      <c r="U217" s="147">
        <f>S217*T217</f>
        <v>0.72445019404915911</v>
      </c>
      <c r="V217" s="148">
        <f>S217*60*1000</f>
        <v>776.19663648124197</v>
      </c>
      <c r="W217" s="257">
        <f>V217*T217/1000</f>
        <v>43.467011642949551</v>
      </c>
    </row>
    <row r="218" spans="1:23" x14ac:dyDescent="0.2">
      <c r="A218" s="275" t="s">
        <v>993</v>
      </c>
      <c r="B218" s="22">
        <v>211</v>
      </c>
      <c r="C218" s="149" t="s">
        <v>613</v>
      </c>
      <c r="D218" s="150">
        <v>4.7</v>
      </c>
      <c r="E218" s="8">
        <v>399</v>
      </c>
      <c r="F218" s="9" t="s">
        <v>621</v>
      </c>
      <c r="G218" s="9" t="s">
        <v>622</v>
      </c>
      <c r="H218" s="22">
        <v>36</v>
      </c>
      <c r="I218" s="22">
        <v>1968</v>
      </c>
      <c r="J218" s="151">
        <v>15.33</v>
      </c>
      <c r="K218" s="151">
        <v>2.31</v>
      </c>
      <c r="L218" s="151">
        <v>8.9619999999999997</v>
      </c>
      <c r="M218" s="151">
        <v>-0.47399999999999998</v>
      </c>
      <c r="N218" s="151">
        <v>0.81599999999999995</v>
      </c>
      <c r="O218" s="151">
        <v>3.7160000000000002</v>
      </c>
      <c r="P218" s="152">
        <v>1531.52</v>
      </c>
      <c r="Q218" s="151">
        <v>4.532</v>
      </c>
      <c r="R218" s="151">
        <v>1531.52</v>
      </c>
      <c r="S218" s="153">
        <v>2.9591516924362725E-3</v>
      </c>
      <c r="T218" s="154">
        <v>59.841000000000001</v>
      </c>
      <c r="U218" s="155">
        <v>0.17707859642707899</v>
      </c>
      <c r="V218" s="156">
        <v>177.54910154617633</v>
      </c>
      <c r="W218" s="157">
        <v>10.624715785624737</v>
      </c>
    </row>
    <row r="219" spans="1:23" x14ac:dyDescent="0.2">
      <c r="A219" s="276"/>
      <c r="B219" s="35">
        <v>212</v>
      </c>
      <c r="C219" s="113" t="s">
        <v>461</v>
      </c>
      <c r="D219" s="114">
        <v>3.9</v>
      </c>
      <c r="E219" s="113">
        <v>423</v>
      </c>
      <c r="F219" s="32" t="s">
        <v>472</v>
      </c>
      <c r="G219" s="32" t="s">
        <v>25</v>
      </c>
      <c r="H219" s="35">
        <v>18</v>
      </c>
      <c r="I219" s="35" t="s">
        <v>43</v>
      </c>
      <c r="J219" s="37">
        <v>9.2379999999999995</v>
      </c>
      <c r="K219" s="37">
        <v>0.96799999999999997</v>
      </c>
      <c r="L219" s="37">
        <v>3.8780000000000001</v>
      </c>
      <c r="M219" s="37">
        <v>0.51</v>
      </c>
      <c r="N219" s="37">
        <v>0</v>
      </c>
      <c r="O219" s="37">
        <v>3.8820000000000001</v>
      </c>
      <c r="P219" s="115">
        <v>967.9</v>
      </c>
      <c r="Q219" s="37">
        <v>3.8820000000000001</v>
      </c>
      <c r="R219" s="37">
        <v>967.9</v>
      </c>
      <c r="S219" s="60">
        <v>4.0107449116644281E-3</v>
      </c>
      <c r="T219" s="64">
        <v>78.7</v>
      </c>
      <c r="U219" s="65">
        <v>0.3156456245479905</v>
      </c>
      <c r="V219" s="66">
        <v>240.64469469986568</v>
      </c>
      <c r="W219" s="158">
        <v>18.938737472879431</v>
      </c>
    </row>
    <row r="220" spans="1:23" x14ac:dyDescent="0.2">
      <c r="A220" s="276"/>
      <c r="B220" s="35">
        <v>213</v>
      </c>
      <c r="C220" s="113" t="s">
        <v>420</v>
      </c>
      <c r="D220" s="116">
        <v>4.58</v>
      </c>
      <c r="E220" s="113">
        <v>402.6</v>
      </c>
      <c r="F220" s="32" t="s">
        <v>431</v>
      </c>
      <c r="G220" s="32" t="s">
        <v>23</v>
      </c>
      <c r="H220" s="35">
        <v>62</v>
      </c>
      <c r="I220" s="35" t="s">
        <v>43</v>
      </c>
      <c r="J220" s="37">
        <v>25.345312</v>
      </c>
      <c r="K220" s="37">
        <v>3.9780000000000002</v>
      </c>
      <c r="L220" s="37">
        <v>9.1212900000000001</v>
      </c>
      <c r="M220" s="37">
        <v>0.205122</v>
      </c>
      <c r="N220" s="37">
        <v>0</v>
      </c>
      <c r="O220" s="37">
        <v>12.040899999999999</v>
      </c>
      <c r="P220" s="115">
        <v>2726.17</v>
      </c>
      <c r="Q220" s="37">
        <v>12.040899999999999</v>
      </c>
      <c r="R220" s="37">
        <v>2726.17</v>
      </c>
      <c r="S220" s="60">
        <v>4.4167825190652085E-3</v>
      </c>
      <c r="T220" s="64">
        <v>50.1</v>
      </c>
      <c r="U220" s="65">
        <v>0.22128080420516696</v>
      </c>
      <c r="V220" s="66">
        <v>265.00695114391249</v>
      </c>
      <c r="W220" s="158">
        <v>13.276848252310016</v>
      </c>
    </row>
    <row r="221" spans="1:23" x14ac:dyDescent="0.2">
      <c r="A221" s="276"/>
      <c r="B221" s="35">
        <v>214</v>
      </c>
      <c r="C221" s="113" t="s">
        <v>292</v>
      </c>
      <c r="D221" s="114">
        <v>3.9</v>
      </c>
      <c r="E221" s="10">
        <v>423</v>
      </c>
      <c r="F221" s="32" t="s">
        <v>309</v>
      </c>
      <c r="G221" s="32"/>
      <c r="H221" s="35">
        <v>38</v>
      </c>
      <c r="I221" s="35">
        <v>1990</v>
      </c>
      <c r="J221" s="37">
        <v>22.66</v>
      </c>
      <c r="K221" s="37">
        <v>6.4337460000000002</v>
      </c>
      <c r="L221" s="37">
        <v>8.0430159999999997</v>
      </c>
      <c r="M221" s="37">
        <v>-1.4867459999999999</v>
      </c>
      <c r="N221" s="37">
        <v>0</v>
      </c>
      <c r="O221" s="37">
        <v>9.6699960000000011</v>
      </c>
      <c r="P221" s="115">
        <v>2118.5700000000002</v>
      </c>
      <c r="Q221" s="37">
        <v>9.6699960000000011</v>
      </c>
      <c r="R221" s="37">
        <v>2118.5700000000002</v>
      </c>
      <c r="S221" s="60">
        <v>4.5643976833430102E-3</v>
      </c>
      <c r="T221" s="64">
        <v>53.41</v>
      </c>
      <c r="U221" s="65">
        <v>0.24378448026735017</v>
      </c>
      <c r="V221" s="66">
        <v>273.86386100058064</v>
      </c>
      <c r="W221" s="158">
        <v>14.627068816041012</v>
      </c>
    </row>
    <row r="222" spans="1:23" x14ac:dyDescent="0.2">
      <c r="A222" s="276"/>
      <c r="B222" s="35">
        <v>215</v>
      </c>
      <c r="C222" s="113" t="s">
        <v>420</v>
      </c>
      <c r="D222" s="116">
        <v>4.58</v>
      </c>
      <c r="E222" s="113">
        <v>402.6</v>
      </c>
      <c r="F222" s="32" t="s">
        <v>432</v>
      </c>
      <c r="G222" s="32" t="s">
        <v>23</v>
      </c>
      <c r="H222" s="35">
        <v>61</v>
      </c>
      <c r="I222" s="35" t="s">
        <v>43</v>
      </c>
      <c r="J222" s="37">
        <v>22.048999999999999</v>
      </c>
      <c r="K222" s="37">
        <v>3.6210000000000004</v>
      </c>
      <c r="L222" s="37">
        <v>7.7430460000000005</v>
      </c>
      <c r="M222" s="37">
        <v>-0.153</v>
      </c>
      <c r="N222" s="37">
        <v>0</v>
      </c>
      <c r="O222" s="37">
        <v>10.837954</v>
      </c>
      <c r="P222" s="115">
        <v>2372.4500000000003</v>
      </c>
      <c r="Q222" s="37">
        <v>10.837954</v>
      </c>
      <c r="R222" s="37">
        <v>2372.4500000000003</v>
      </c>
      <c r="S222" s="60">
        <v>4.5682539147294983E-3</v>
      </c>
      <c r="T222" s="64">
        <v>50.1</v>
      </c>
      <c r="U222" s="65">
        <v>0.22886952112794787</v>
      </c>
      <c r="V222" s="66">
        <v>274.09523488376993</v>
      </c>
      <c r="W222" s="158">
        <v>13.732171267676875</v>
      </c>
    </row>
    <row r="223" spans="1:23" x14ac:dyDescent="0.2">
      <c r="A223" s="276"/>
      <c r="B223" s="35">
        <v>216</v>
      </c>
      <c r="C223" s="113" t="s">
        <v>420</v>
      </c>
      <c r="D223" s="116">
        <v>4.58</v>
      </c>
      <c r="E223" s="113">
        <v>402.6</v>
      </c>
      <c r="F223" s="32" t="s">
        <v>433</v>
      </c>
      <c r="G223" s="32" t="s">
        <v>23</v>
      </c>
      <c r="H223" s="35">
        <v>76</v>
      </c>
      <c r="I223" s="35" t="s">
        <v>43</v>
      </c>
      <c r="J223" s="37">
        <v>30.902826000000001</v>
      </c>
      <c r="K223" s="37">
        <v>6.2220000000000004</v>
      </c>
      <c r="L223" s="37">
        <v>7.187373</v>
      </c>
      <c r="M223" s="37">
        <v>-0.99450000000000005</v>
      </c>
      <c r="N223" s="37">
        <v>0</v>
      </c>
      <c r="O223" s="37">
        <v>18.487953000000001</v>
      </c>
      <c r="P223" s="115">
        <v>3987.52</v>
      </c>
      <c r="Q223" s="37">
        <v>18.487953000000001</v>
      </c>
      <c r="R223" s="37">
        <v>3987.52</v>
      </c>
      <c r="S223" s="60">
        <v>4.6364539864376855E-3</v>
      </c>
      <c r="T223" s="64">
        <v>50.1</v>
      </c>
      <c r="U223" s="65">
        <v>0.23228634472052806</v>
      </c>
      <c r="V223" s="66">
        <v>278.18723918626114</v>
      </c>
      <c r="W223" s="158">
        <v>13.937180683231684</v>
      </c>
    </row>
    <row r="224" spans="1:23" x14ac:dyDescent="0.2">
      <c r="A224" s="276"/>
      <c r="B224" s="35">
        <v>217</v>
      </c>
      <c r="C224" s="113" t="s">
        <v>420</v>
      </c>
      <c r="D224" s="116">
        <v>4.58</v>
      </c>
      <c r="E224" s="113">
        <v>402.6</v>
      </c>
      <c r="F224" s="32" t="s">
        <v>434</v>
      </c>
      <c r="G224" s="32" t="s">
        <v>23</v>
      </c>
      <c r="H224" s="35">
        <v>45</v>
      </c>
      <c r="I224" s="35" t="s">
        <v>43</v>
      </c>
      <c r="J224" s="37">
        <v>20.624003000000002</v>
      </c>
      <c r="K224" s="37">
        <v>3.8250000000000002</v>
      </c>
      <c r="L224" s="37">
        <v>4.9930300000000001</v>
      </c>
      <c r="M224" s="37">
        <v>0.71400000000000008</v>
      </c>
      <c r="N224" s="37">
        <v>0</v>
      </c>
      <c r="O224" s="37">
        <v>11.091973000000001</v>
      </c>
      <c r="P224" s="115">
        <v>2331.34</v>
      </c>
      <c r="Q224" s="37">
        <v>11.091973000000001</v>
      </c>
      <c r="R224" s="37">
        <v>2331.34</v>
      </c>
      <c r="S224" s="60">
        <v>4.7577672068424169E-3</v>
      </c>
      <c r="T224" s="64">
        <v>50.1</v>
      </c>
      <c r="U224" s="65">
        <v>0.2383641370628051</v>
      </c>
      <c r="V224" s="66">
        <v>285.46603241054504</v>
      </c>
      <c r="W224" s="158">
        <v>14.301848223768307</v>
      </c>
    </row>
    <row r="225" spans="1:23" x14ac:dyDescent="0.2">
      <c r="A225" s="276"/>
      <c r="B225" s="35">
        <v>218</v>
      </c>
      <c r="C225" s="113" t="s">
        <v>420</v>
      </c>
      <c r="D225" s="116">
        <v>4.58</v>
      </c>
      <c r="E225" s="113">
        <v>402.6</v>
      </c>
      <c r="F225" s="32" t="s">
        <v>435</v>
      </c>
      <c r="G225" s="32" t="s">
        <v>23</v>
      </c>
      <c r="H225" s="35">
        <v>45</v>
      </c>
      <c r="I225" s="35" t="s">
        <v>43</v>
      </c>
      <c r="J225" s="37">
        <v>19.858407</v>
      </c>
      <c r="K225" s="37">
        <v>3.4169999999999998</v>
      </c>
      <c r="L225" s="37">
        <v>4.9510070000000006</v>
      </c>
      <c r="M225" s="37">
        <v>-0.10199999999999999</v>
      </c>
      <c r="N225" s="37">
        <v>0</v>
      </c>
      <c r="O225" s="37">
        <v>11.5924</v>
      </c>
      <c r="P225" s="115">
        <v>2320.35</v>
      </c>
      <c r="Q225" s="37">
        <v>11.5924</v>
      </c>
      <c r="R225" s="37">
        <v>2320.35</v>
      </c>
      <c r="S225" s="60">
        <v>4.9959704354946453E-3</v>
      </c>
      <c r="T225" s="64">
        <v>50.1</v>
      </c>
      <c r="U225" s="65">
        <v>0.25029811881828173</v>
      </c>
      <c r="V225" s="66">
        <v>299.75822612967875</v>
      </c>
      <c r="W225" s="158">
        <v>15.017887129096906</v>
      </c>
    </row>
    <row r="226" spans="1:23" x14ac:dyDescent="0.2">
      <c r="A226" s="276"/>
      <c r="B226" s="35">
        <v>219</v>
      </c>
      <c r="C226" s="113" t="s">
        <v>420</v>
      </c>
      <c r="D226" s="116">
        <v>4.58</v>
      </c>
      <c r="E226" s="113">
        <v>402.6</v>
      </c>
      <c r="F226" s="32" t="s">
        <v>436</v>
      </c>
      <c r="G226" s="32" t="s">
        <v>23</v>
      </c>
      <c r="H226" s="35">
        <v>74</v>
      </c>
      <c r="I226" s="35" t="s">
        <v>43</v>
      </c>
      <c r="J226" s="37">
        <v>37.781866000000008</v>
      </c>
      <c r="K226" s="37">
        <v>7.0889999999999995</v>
      </c>
      <c r="L226" s="37">
        <v>8.782566000000001</v>
      </c>
      <c r="M226" s="37">
        <v>1.173</v>
      </c>
      <c r="N226" s="37">
        <v>0</v>
      </c>
      <c r="O226" s="37">
        <v>20.737300000000001</v>
      </c>
      <c r="P226" s="115">
        <v>4007.07</v>
      </c>
      <c r="Q226" s="37">
        <v>20.737300000000001</v>
      </c>
      <c r="R226" s="37">
        <v>4007.07</v>
      </c>
      <c r="S226" s="60">
        <v>5.1751778731092797E-3</v>
      </c>
      <c r="T226" s="64">
        <v>50.1</v>
      </c>
      <c r="U226" s="65">
        <v>0.25927641144277491</v>
      </c>
      <c r="V226" s="66">
        <v>310.51067238655679</v>
      </c>
      <c r="W226" s="158">
        <v>15.556584686566495</v>
      </c>
    </row>
    <row r="227" spans="1:23" x14ac:dyDescent="0.2">
      <c r="A227" s="276"/>
      <c r="B227" s="35">
        <v>220</v>
      </c>
      <c r="C227" s="113" t="s">
        <v>586</v>
      </c>
      <c r="D227" s="116">
        <v>3.5</v>
      </c>
      <c r="E227" s="113">
        <v>435</v>
      </c>
      <c r="F227" s="32" t="s">
        <v>594</v>
      </c>
      <c r="G227" s="32" t="s">
        <v>590</v>
      </c>
      <c r="H227" s="35">
        <v>12</v>
      </c>
      <c r="I227" s="35">
        <v>1963</v>
      </c>
      <c r="J227" s="37">
        <v>5.375</v>
      </c>
      <c r="K227" s="37">
        <v>0.85</v>
      </c>
      <c r="L227" s="37">
        <v>1.92</v>
      </c>
      <c r="M227" s="37">
        <v>-0.24</v>
      </c>
      <c r="N227" s="37">
        <v>0.51</v>
      </c>
      <c r="O227" s="37">
        <v>2.3199999999999998</v>
      </c>
      <c r="P227" s="115">
        <v>533.91999999999996</v>
      </c>
      <c r="Q227" s="37">
        <v>2.83</v>
      </c>
      <c r="R227" s="37">
        <v>533.91999999999996</v>
      </c>
      <c r="S227" s="60">
        <v>5.3004195385076419E-3</v>
      </c>
      <c r="T227" s="64">
        <v>60.28</v>
      </c>
      <c r="U227" s="65">
        <v>0.31950928978124066</v>
      </c>
      <c r="V227" s="66">
        <v>318.02517231045852</v>
      </c>
      <c r="W227" s="158">
        <v>19.170557386874439</v>
      </c>
    </row>
    <row r="228" spans="1:23" x14ac:dyDescent="0.2">
      <c r="A228" s="276"/>
      <c r="B228" s="35">
        <v>221</v>
      </c>
      <c r="C228" s="113" t="s">
        <v>545</v>
      </c>
      <c r="D228" s="116">
        <v>3.9</v>
      </c>
      <c r="E228" s="113">
        <v>423</v>
      </c>
      <c r="F228" s="32" t="s">
        <v>556</v>
      </c>
      <c r="G228" s="32" t="s">
        <v>23</v>
      </c>
      <c r="H228" s="35">
        <v>45</v>
      </c>
      <c r="I228" s="35">
        <v>1974</v>
      </c>
      <c r="J228" s="37">
        <v>27.694016000000001</v>
      </c>
      <c r="K228" s="37">
        <v>3.9045450000000002</v>
      </c>
      <c r="L228" s="37">
        <v>5.6725640000000004</v>
      </c>
      <c r="M228" s="37">
        <v>-0.18154200000000001</v>
      </c>
      <c r="N228" s="37">
        <v>18.298449000000002</v>
      </c>
      <c r="O228" s="37">
        <v>0</v>
      </c>
      <c r="P228" s="115">
        <v>2308.86</v>
      </c>
      <c r="Q228" s="37">
        <v>12.093650999999999</v>
      </c>
      <c r="R228" s="37">
        <v>2259.52</v>
      </c>
      <c r="S228" s="60">
        <v>5.3523097826086953E-3</v>
      </c>
      <c r="T228" s="64">
        <v>51.338999999999999</v>
      </c>
      <c r="U228" s="65">
        <v>0.27478223192934781</v>
      </c>
      <c r="V228" s="66">
        <v>321.13858695652169</v>
      </c>
      <c r="W228" s="158">
        <v>16.486933915760865</v>
      </c>
    </row>
    <row r="229" spans="1:23" x14ac:dyDescent="0.2">
      <c r="A229" s="276"/>
      <c r="B229" s="35">
        <v>222</v>
      </c>
      <c r="C229" s="113" t="s">
        <v>420</v>
      </c>
      <c r="D229" s="116">
        <v>4.58</v>
      </c>
      <c r="E229" s="113">
        <v>402.6</v>
      </c>
      <c r="F229" s="32" t="s">
        <v>437</v>
      </c>
      <c r="G229" s="32" t="s">
        <v>23</v>
      </c>
      <c r="H229" s="35">
        <v>52</v>
      </c>
      <c r="I229" s="35" t="s">
        <v>43</v>
      </c>
      <c r="J229" s="37">
        <v>24.966107999999998</v>
      </c>
      <c r="K229" s="37">
        <v>3.4169999999999998</v>
      </c>
      <c r="L229" s="37">
        <v>8.552308</v>
      </c>
      <c r="M229" s="37">
        <v>-2.754</v>
      </c>
      <c r="N229" s="37">
        <v>0</v>
      </c>
      <c r="O229" s="37">
        <v>15.7508</v>
      </c>
      <c r="P229" s="115">
        <v>2928.4</v>
      </c>
      <c r="Q229" s="37">
        <v>15.7508</v>
      </c>
      <c r="R229" s="37">
        <v>2928.4</v>
      </c>
      <c r="S229" s="60">
        <v>5.3786367982516046E-3</v>
      </c>
      <c r="T229" s="64">
        <v>50.1</v>
      </c>
      <c r="U229" s="65">
        <v>0.26946970359240541</v>
      </c>
      <c r="V229" s="66">
        <v>322.71820789509627</v>
      </c>
      <c r="W229" s="158">
        <v>16.168182215544324</v>
      </c>
    </row>
    <row r="230" spans="1:23" x14ac:dyDescent="0.2">
      <c r="A230" s="276"/>
      <c r="B230" s="35">
        <v>223</v>
      </c>
      <c r="C230" s="113" t="s">
        <v>420</v>
      </c>
      <c r="D230" s="116">
        <v>4.58</v>
      </c>
      <c r="E230" s="113">
        <v>402.6</v>
      </c>
      <c r="F230" s="32" t="s">
        <v>438</v>
      </c>
      <c r="G230" s="32" t="s">
        <v>23</v>
      </c>
      <c r="H230" s="35">
        <v>100</v>
      </c>
      <c r="I230" s="35" t="s">
        <v>43</v>
      </c>
      <c r="J230" s="37">
        <v>44.258106999999995</v>
      </c>
      <c r="K230" s="37">
        <v>6.3239999999999998</v>
      </c>
      <c r="L230" s="37">
        <v>12.544507000000001</v>
      </c>
      <c r="M230" s="37">
        <v>0.91800000000000004</v>
      </c>
      <c r="N230" s="37">
        <v>0</v>
      </c>
      <c r="O230" s="37">
        <v>24.471599999999999</v>
      </c>
      <c r="P230" s="115">
        <v>4420.67</v>
      </c>
      <c r="Q230" s="37">
        <v>24.471599999999999</v>
      </c>
      <c r="R230" s="37">
        <v>4420.67</v>
      </c>
      <c r="S230" s="60">
        <v>5.5357219606982644E-3</v>
      </c>
      <c r="T230" s="64">
        <v>50.1</v>
      </c>
      <c r="U230" s="65">
        <v>0.27733967023098305</v>
      </c>
      <c r="V230" s="66">
        <v>332.14331764189586</v>
      </c>
      <c r="W230" s="158">
        <v>16.640380213858982</v>
      </c>
    </row>
    <row r="231" spans="1:23" x14ac:dyDescent="0.2">
      <c r="A231" s="276"/>
      <c r="B231" s="35">
        <v>224</v>
      </c>
      <c r="C231" s="113" t="s">
        <v>545</v>
      </c>
      <c r="D231" s="116">
        <v>3.9</v>
      </c>
      <c r="E231" s="113">
        <v>423</v>
      </c>
      <c r="F231" s="32" t="s">
        <v>557</v>
      </c>
      <c r="G231" s="32" t="s">
        <v>23</v>
      </c>
      <c r="H231" s="35">
        <v>23</v>
      </c>
      <c r="I231" s="35">
        <v>1978</v>
      </c>
      <c r="J231" s="37">
        <v>13.347932</v>
      </c>
      <c r="K231" s="37">
        <v>1.8342449999999999</v>
      </c>
      <c r="L231" s="37">
        <v>2.6210879999999999</v>
      </c>
      <c r="M231" s="37">
        <v>-0.30424499999999999</v>
      </c>
      <c r="N231" s="37">
        <v>3.0349819999999998</v>
      </c>
      <c r="O231" s="37">
        <v>6.1618620000000002</v>
      </c>
      <c r="P231" s="115">
        <v>1153.8699999999999</v>
      </c>
      <c r="Q231" s="37">
        <v>12.890031</v>
      </c>
      <c r="R231" s="37">
        <v>2327.9699999999998</v>
      </c>
      <c r="S231" s="60">
        <v>5.5370262503382783E-3</v>
      </c>
      <c r="T231" s="64">
        <v>51.338999999999999</v>
      </c>
      <c r="U231" s="65">
        <v>0.28426539066611689</v>
      </c>
      <c r="V231" s="66">
        <v>332.22157502029671</v>
      </c>
      <c r="W231" s="158">
        <v>17.055923439967014</v>
      </c>
    </row>
    <row r="232" spans="1:23" x14ac:dyDescent="0.2">
      <c r="A232" s="276"/>
      <c r="B232" s="35">
        <v>225</v>
      </c>
      <c r="C232" s="113" t="s">
        <v>586</v>
      </c>
      <c r="D232" s="116">
        <v>3.5</v>
      </c>
      <c r="E232" s="113">
        <v>435</v>
      </c>
      <c r="F232" s="32" t="s">
        <v>589</v>
      </c>
      <c r="G232" s="32" t="s">
        <v>590</v>
      </c>
      <c r="H232" s="35">
        <v>50</v>
      </c>
      <c r="I232" s="35">
        <v>1975</v>
      </c>
      <c r="J232" s="37">
        <v>24.58</v>
      </c>
      <c r="K232" s="37">
        <v>3.56</v>
      </c>
      <c r="L232" s="37">
        <v>6.04</v>
      </c>
      <c r="M232" s="37">
        <v>0.35699999999999998</v>
      </c>
      <c r="N232" s="37">
        <v>2.65</v>
      </c>
      <c r="O232" s="37">
        <v>12.1</v>
      </c>
      <c r="P232" s="115">
        <v>2599.5700000000002</v>
      </c>
      <c r="Q232" s="37">
        <v>14.47</v>
      </c>
      <c r="R232" s="37">
        <v>2549.31</v>
      </c>
      <c r="S232" s="60">
        <v>5.6760456751042444E-3</v>
      </c>
      <c r="T232" s="64">
        <v>60.28</v>
      </c>
      <c r="U232" s="65">
        <v>0.34215203329528387</v>
      </c>
      <c r="V232" s="66">
        <v>340.56274050625467</v>
      </c>
      <c r="W232" s="158">
        <v>20.529121997717034</v>
      </c>
    </row>
    <row r="233" spans="1:23" x14ac:dyDescent="0.2">
      <c r="A233" s="276"/>
      <c r="B233" s="35">
        <v>226</v>
      </c>
      <c r="C233" s="113" t="s">
        <v>586</v>
      </c>
      <c r="D233" s="116">
        <v>3.5</v>
      </c>
      <c r="E233" s="113">
        <v>435</v>
      </c>
      <c r="F233" s="117" t="s">
        <v>597</v>
      </c>
      <c r="G233" s="32" t="s">
        <v>590</v>
      </c>
      <c r="H233" s="118">
        <v>10</v>
      </c>
      <c r="I233" s="118">
        <v>1968</v>
      </c>
      <c r="J233" s="37">
        <v>5.9370000000000003</v>
      </c>
      <c r="K233" s="37">
        <v>1.65</v>
      </c>
      <c r="L233" s="37">
        <v>1.36</v>
      </c>
      <c r="M233" s="37">
        <v>-0.88</v>
      </c>
      <c r="N233" s="37">
        <v>0.68</v>
      </c>
      <c r="O233" s="37">
        <v>3.125</v>
      </c>
      <c r="P233" s="119">
        <v>665.3</v>
      </c>
      <c r="Q233" s="37">
        <v>3.8</v>
      </c>
      <c r="R233" s="120">
        <v>665.3</v>
      </c>
      <c r="S233" s="60">
        <v>5.7117090034570868E-3</v>
      </c>
      <c r="T233" s="64">
        <v>60.28</v>
      </c>
      <c r="U233" s="65">
        <v>0.34430181872839322</v>
      </c>
      <c r="V233" s="66">
        <v>342.70254020742522</v>
      </c>
      <c r="W233" s="158">
        <v>20.658109123703589</v>
      </c>
    </row>
    <row r="234" spans="1:23" x14ac:dyDescent="0.2">
      <c r="A234" s="276"/>
      <c r="B234" s="35">
        <v>227</v>
      </c>
      <c r="C234" s="113" t="s">
        <v>461</v>
      </c>
      <c r="D234" s="116">
        <v>3.9</v>
      </c>
      <c r="E234" s="113">
        <v>423</v>
      </c>
      <c r="F234" s="32" t="s">
        <v>473</v>
      </c>
      <c r="G234" s="32" t="s">
        <v>25</v>
      </c>
      <c r="H234" s="35">
        <v>20</v>
      </c>
      <c r="I234" s="35" t="s">
        <v>474</v>
      </c>
      <c r="J234" s="37">
        <v>9.9250000000000007</v>
      </c>
      <c r="K234" s="37">
        <v>2.9769999999999999</v>
      </c>
      <c r="L234" s="37">
        <v>1.3260000000000001</v>
      </c>
      <c r="M234" s="37">
        <v>0</v>
      </c>
      <c r="N234" s="37">
        <v>0</v>
      </c>
      <c r="O234" s="37">
        <v>5.6219999999999999</v>
      </c>
      <c r="P234" s="115">
        <v>981.33</v>
      </c>
      <c r="Q234" s="37">
        <v>5.6219999999999999</v>
      </c>
      <c r="R234" s="37">
        <v>981.33</v>
      </c>
      <c r="S234" s="60">
        <v>5.7289596771728157E-3</v>
      </c>
      <c r="T234" s="64">
        <v>78.7</v>
      </c>
      <c r="U234" s="65">
        <v>0.45086912659350059</v>
      </c>
      <c r="V234" s="66">
        <v>343.73758063036894</v>
      </c>
      <c r="W234" s="158">
        <v>27.052147595610037</v>
      </c>
    </row>
    <row r="235" spans="1:23" x14ac:dyDescent="0.2">
      <c r="A235" s="276"/>
      <c r="B235" s="35">
        <v>228</v>
      </c>
      <c r="C235" s="113" t="s">
        <v>545</v>
      </c>
      <c r="D235" s="116">
        <v>3.9</v>
      </c>
      <c r="E235" s="113">
        <v>423</v>
      </c>
      <c r="F235" s="32" t="s">
        <v>558</v>
      </c>
      <c r="G235" s="32" t="s">
        <v>23</v>
      </c>
      <c r="H235" s="35">
        <v>32</v>
      </c>
      <c r="I235" s="35">
        <v>1961</v>
      </c>
      <c r="J235" s="37">
        <v>15.405007999999999</v>
      </c>
      <c r="K235" s="37">
        <v>1.4150700000000001</v>
      </c>
      <c r="L235" s="37">
        <v>4.4875239999999996</v>
      </c>
      <c r="M235" s="37">
        <v>-0.24206800000000001</v>
      </c>
      <c r="N235" s="37">
        <v>9.7444819999999996</v>
      </c>
      <c r="O235" s="37">
        <v>0</v>
      </c>
      <c r="P235" s="115">
        <v>1204.29</v>
      </c>
      <c r="Q235" s="37">
        <v>13.464734999999999</v>
      </c>
      <c r="R235" s="37">
        <v>2331.75</v>
      </c>
      <c r="S235" s="60">
        <v>5.7745191379864908E-3</v>
      </c>
      <c r="T235" s="64">
        <v>51.338999999999999</v>
      </c>
      <c r="U235" s="65">
        <v>0.29645803802508847</v>
      </c>
      <c r="V235" s="66">
        <v>346.47114827918944</v>
      </c>
      <c r="W235" s="158">
        <v>17.787482281505305</v>
      </c>
    </row>
    <row r="236" spans="1:23" x14ac:dyDescent="0.2">
      <c r="A236" s="276"/>
      <c r="B236" s="35">
        <v>229</v>
      </c>
      <c r="C236" s="113" t="s">
        <v>420</v>
      </c>
      <c r="D236" s="116">
        <v>4.58</v>
      </c>
      <c r="E236" s="113">
        <v>402.6</v>
      </c>
      <c r="F236" s="32" t="s">
        <v>439</v>
      </c>
      <c r="G236" s="32" t="s">
        <v>23</v>
      </c>
      <c r="H236" s="35">
        <v>44</v>
      </c>
      <c r="I236" s="35" t="s">
        <v>43</v>
      </c>
      <c r="J236" s="37">
        <v>20.893913000000001</v>
      </c>
      <c r="K236" s="37">
        <v>2.754</v>
      </c>
      <c r="L236" s="37">
        <v>4.6986130000000008</v>
      </c>
      <c r="M236" s="37">
        <v>-0.30599999999999999</v>
      </c>
      <c r="N236" s="37">
        <v>0</v>
      </c>
      <c r="O236" s="37">
        <v>13.747300000000001</v>
      </c>
      <c r="P236" s="115">
        <v>2361.19</v>
      </c>
      <c r="Q236" s="37">
        <v>13.747300000000001</v>
      </c>
      <c r="R236" s="37">
        <v>2361.19</v>
      </c>
      <c r="S236" s="60">
        <v>5.8221913526653934E-3</v>
      </c>
      <c r="T236" s="64">
        <v>50.1</v>
      </c>
      <c r="U236" s="65">
        <v>0.29169178676853624</v>
      </c>
      <c r="V236" s="66">
        <v>349.33148115992361</v>
      </c>
      <c r="W236" s="158">
        <v>17.501507206112173</v>
      </c>
    </row>
    <row r="237" spans="1:23" x14ac:dyDescent="0.2">
      <c r="A237" s="276"/>
      <c r="B237" s="35">
        <v>230</v>
      </c>
      <c r="C237" s="113" t="s">
        <v>545</v>
      </c>
      <c r="D237" s="116">
        <v>3.9</v>
      </c>
      <c r="E237" s="113">
        <v>423</v>
      </c>
      <c r="F237" s="32" t="s">
        <v>559</v>
      </c>
      <c r="G237" s="32" t="s">
        <v>23</v>
      </c>
      <c r="H237" s="35">
        <v>14</v>
      </c>
      <c r="I237" s="35">
        <v>1971</v>
      </c>
      <c r="J237" s="37">
        <v>10.527981</v>
      </c>
      <c r="K237" s="37">
        <v>1.4150700000000001</v>
      </c>
      <c r="L237" s="37">
        <v>2.5093749999999999</v>
      </c>
      <c r="M237" s="37">
        <v>-8.9068999999999995E-2</v>
      </c>
      <c r="N237" s="37">
        <v>2.2085680000000001</v>
      </c>
      <c r="O237" s="37">
        <v>4.4840369999999998</v>
      </c>
      <c r="P237" s="115">
        <v>760.3599999999999</v>
      </c>
      <c r="Q237" s="37">
        <v>17.249067</v>
      </c>
      <c r="R237" s="37">
        <v>2959.47</v>
      </c>
      <c r="S237" s="60">
        <v>5.8284311042179852E-3</v>
      </c>
      <c r="T237" s="64">
        <v>51.338999999999999</v>
      </c>
      <c r="U237" s="65">
        <v>0.29922582445944712</v>
      </c>
      <c r="V237" s="66">
        <v>349.70586625307908</v>
      </c>
      <c r="W237" s="158">
        <v>17.953549467566827</v>
      </c>
    </row>
    <row r="238" spans="1:23" x14ac:dyDescent="0.2">
      <c r="A238" s="276"/>
      <c r="B238" s="35">
        <v>231</v>
      </c>
      <c r="C238" s="113" t="s">
        <v>545</v>
      </c>
      <c r="D238" s="116">
        <v>3.9</v>
      </c>
      <c r="E238" s="113">
        <v>423</v>
      </c>
      <c r="F238" s="32" t="s">
        <v>560</v>
      </c>
      <c r="G238" s="32" t="s">
        <v>23</v>
      </c>
      <c r="H238" s="35">
        <v>12</v>
      </c>
      <c r="I238" s="35">
        <v>1959</v>
      </c>
      <c r="J238" s="37">
        <v>7.5400090000000004</v>
      </c>
      <c r="K238" s="37">
        <v>0.41927999999999999</v>
      </c>
      <c r="L238" s="37">
        <v>2.0962800000000001</v>
      </c>
      <c r="M238" s="37">
        <v>0.14172199999999999</v>
      </c>
      <c r="N238" s="37">
        <v>4.882727</v>
      </c>
      <c r="O238" s="37">
        <v>0</v>
      </c>
      <c r="P238" s="115">
        <v>548.53</v>
      </c>
      <c r="Q238" s="37">
        <v>13.923296000000001</v>
      </c>
      <c r="R238" s="37">
        <v>2376.9699999999998</v>
      </c>
      <c r="S238" s="60">
        <v>5.8575817111701034E-3</v>
      </c>
      <c r="T238" s="64">
        <v>51.338999999999999</v>
      </c>
      <c r="U238" s="65">
        <v>0.30072238746976193</v>
      </c>
      <c r="V238" s="66">
        <v>351.4549026702062</v>
      </c>
      <c r="W238" s="158">
        <v>18.043343248185717</v>
      </c>
    </row>
    <row r="239" spans="1:23" x14ac:dyDescent="0.2">
      <c r="A239" s="276"/>
      <c r="B239" s="35">
        <v>232</v>
      </c>
      <c r="C239" s="113" t="s">
        <v>545</v>
      </c>
      <c r="D239" s="116">
        <v>3.9</v>
      </c>
      <c r="E239" s="113">
        <v>423</v>
      </c>
      <c r="F239" s="32" t="s">
        <v>561</v>
      </c>
      <c r="G239" s="32" t="s">
        <v>23</v>
      </c>
      <c r="H239" s="35">
        <v>32</v>
      </c>
      <c r="I239" s="35">
        <v>1981</v>
      </c>
      <c r="J239" s="37">
        <v>25.568997</v>
      </c>
      <c r="K239" s="37">
        <v>3.09219</v>
      </c>
      <c r="L239" s="37">
        <v>5.6202880000000004</v>
      </c>
      <c r="M239" s="37">
        <v>0.37580799999999998</v>
      </c>
      <c r="N239" s="37">
        <v>16.480710999999999</v>
      </c>
      <c r="O239" s="37">
        <v>0</v>
      </c>
      <c r="P239" s="115">
        <v>1792.76</v>
      </c>
      <c r="Q239" s="37">
        <v>12.788485</v>
      </c>
      <c r="R239" s="37">
        <v>2169.11</v>
      </c>
      <c r="S239" s="60">
        <v>5.8957291239264027E-3</v>
      </c>
      <c r="T239" s="64">
        <v>51.338999999999999</v>
      </c>
      <c r="U239" s="65">
        <v>0.30268083749325758</v>
      </c>
      <c r="V239" s="66">
        <v>353.74374743558417</v>
      </c>
      <c r="W239" s="158">
        <v>18.160850249595455</v>
      </c>
    </row>
    <row r="240" spans="1:23" x14ac:dyDescent="0.2">
      <c r="A240" s="276"/>
      <c r="B240" s="35">
        <v>233</v>
      </c>
      <c r="C240" s="113" t="s">
        <v>420</v>
      </c>
      <c r="D240" s="116">
        <v>4.58</v>
      </c>
      <c r="E240" s="113">
        <v>402.6</v>
      </c>
      <c r="F240" s="32" t="s">
        <v>440</v>
      </c>
      <c r="G240" s="32" t="s">
        <v>23</v>
      </c>
      <c r="H240" s="35">
        <v>44</v>
      </c>
      <c r="I240" s="35" t="s">
        <v>43</v>
      </c>
      <c r="J240" s="37">
        <v>17.614159999999998</v>
      </c>
      <c r="K240" s="37">
        <v>1.887</v>
      </c>
      <c r="L240" s="37">
        <v>4.694178</v>
      </c>
      <c r="M240" s="37">
        <v>-7.0890000000000009E-2</v>
      </c>
      <c r="N240" s="37">
        <v>-1.2800000000000002E-4</v>
      </c>
      <c r="O240" s="37">
        <v>11.104000000000001</v>
      </c>
      <c r="P240" s="115">
        <v>1876.15</v>
      </c>
      <c r="Q240" s="37">
        <v>11.104000000000001</v>
      </c>
      <c r="R240" s="37">
        <v>1876.15</v>
      </c>
      <c r="S240" s="60">
        <v>5.9185033179649819E-3</v>
      </c>
      <c r="T240" s="64">
        <v>50.1</v>
      </c>
      <c r="U240" s="65">
        <v>0.29651701623004562</v>
      </c>
      <c r="V240" s="66">
        <v>355.11019907789893</v>
      </c>
      <c r="W240" s="158">
        <v>17.791020973802738</v>
      </c>
    </row>
    <row r="241" spans="1:23" x14ac:dyDescent="0.2">
      <c r="A241" s="276"/>
      <c r="B241" s="35">
        <v>234</v>
      </c>
      <c r="C241" s="113" t="s">
        <v>545</v>
      </c>
      <c r="D241" s="116">
        <v>3.9</v>
      </c>
      <c r="E241" s="113">
        <v>423</v>
      </c>
      <c r="F241" s="32" t="s">
        <v>562</v>
      </c>
      <c r="G241" s="32" t="s">
        <v>23</v>
      </c>
      <c r="H241" s="35">
        <v>26</v>
      </c>
      <c r="I241" s="35">
        <v>1966</v>
      </c>
      <c r="J241" s="37">
        <v>17.315848000000003</v>
      </c>
      <c r="K241" s="37">
        <v>1.546095</v>
      </c>
      <c r="L241" s="37">
        <v>3.1535009999999999</v>
      </c>
      <c r="M241" s="37">
        <v>-0.169097</v>
      </c>
      <c r="N241" s="37">
        <v>4.2192150000000002</v>
      </c>
      <c r="O241" s="37">
        <v>8.5661339999999999</v>
      </c>
      <c r="P241" s="115">
        <v>1267.43</v>
      </c>
      <c r="Q241" s="37">
        <v>7.17</v>
      </c>
      <c r="R241" s="37">
        <v>1204.29</v>
      </c>
      <c r="S241" s="60">
        <v>5.9537154672047428E-3</v>
      </c>
      <c r="T241" s="64">
        <v>51.338999999999999</v>
      </c>
      <c r="U241" s="65">
        <v>0.3056577983708243</v>
      </c>
      <c r="V241" s="66">
        <v>357.22292803228459</v>
      </c>
      <c r="W241" s="158">
        <v>18.339467902249456</v>
      </c>
    </row>
    <row r="242" spans="1:23" x14ac:dyDescent="0.2">
      <c r="A242" s="276"/>
      <c r="B242" s="35">
        <v>235</v>
      </c>
      <c r="C242" s="113" t="s">
        <v>763</v>
      </c>
      <c r="D242" s="114">
        <v>3.6</v>
      </c>
      <c r="E242" s="10">
        <v>432</v>
      </c>
      <c r="F242" s="32" t="s">
        <v>774</v>
      </c>
      <c r="G242" s="32" t="s">
        <v>23</v>
      </c>
      <c r="H242" s="35">
        <v>45</v>
      </c>
      <c r="I242" s="35">
        <v>1988</v>
      </c>
      <c r="J242" s="37">
        <v>20.235399999999998</v>
      </c>
      <c r="K242" s="37">
        <v>3.91</v>
      </c>
      <c r="L242" s="37">
        <v>4.16</v>
      </c>
      <c r="M242" s="37">
        <v>-0.09</v>
      </c>
      <c r="N242" s="37">
        <v>4.0444000000000004</v>
      </c>
      <c r="O242" s="37">
        <v>8.2110000000000003</v>
      </c>
      <c r="P242" s="115">
        <v>2054</v>
      </c>
      <c r="Q242" s="37">
        <v>12.26</v>
      </c>
      <c r="R242" s="37">
        <v>2054</v>
      </c>
      <c r="S242" s="60">
        <v>5.9688412852969813E-3</v>
      </c>
      <c r="T242" s="64">
        <v>76.099999999999994</v>
      </c>
      <c r="U242" s="65">
        <v>0.45422882181110025</v>
      </c>
      <c r="V242" s="66">
        <v>358.13047711781888</v>
      </c>
      <c r="W242" s="158">
        <v>27.253729308666014</v>
      </c>
    </row>
    <row r="243" spans="1:23" x14ac:dyDescent="0.2">
      <c r="A243" s="276"/>
      <c r="B243" s="35">
        <v>236</v>
      </c>
      <c r="C243" s="113" t="s">
        <v>545</v>
      </c>
      <c r="D243" s="116">
        <v>3.9</v>
      </c>
      <c r="E243" s="113">
        <v>423</v>
      </c>
      <c r="F243" s="32" t="s">
        <v>563</v>
      </c>
      <c r="G243" s="32" t="s">
        <v>24</v>
      </c>
      <c r="H243" s="35">
        <v>45</v>
      </c>
      <c r="I243" s="35">
        <v>1975</v>
      </c>
      <c r="J243" s="37">
        <v>33.852003000000003</v>
      </c>
      <c r="K243" s="37">
        <v>3.3280349999999999</v>
      </c>
      <c r="L243" s="37">
        <v>7.4191500000000001</v>
      </c>
      <c r="M243" s="37">
        <v>-0.42103800000000002</v>
      </c>
      <c r="N243" s="37">
        <v>23.525856000000001</v>
      </c>
      <c r="O243" s="37">
        <v>0</v>
      </c>
      <c r="P243" s="115">
        <v>2327.39</v>
      </c>
      <c r="Q243" s="37">
        <v>19.870902999999998</v>
      </c>
      <c r="R243" s="37">
        <v>3259.12</v>
      </c>
      <c r="S243" s="60">
        <v>6.0970148383612749E-3</v>
      </c>
      <c r="T243" s="64">
        <v>51.338999999999999</v>
      </c>
      <c r="U243" s="65">
        <v>0.31301464478662949</v>
      </c>
      <c r="V243" s="66">
        <v>365.82089030167646</v>
      </c>
      <c r="W243" s="158">
        <v>18.780878687197767</v>
      </c>
    </row>
    <row r="244" spans="1:23" x14ac:dyDescent="0.2">
      <c r="A244" s="276"/>
      <c r="B244" s="35">
        <v>237</v>
      </c>
      <c r="C244" s="113" t="s">
        <v>722</v>
      </c>
      <c r="D244" s="114">
        <v>3.9</v>
      </c>
      <c r="E244" s="10">
        <v>423</v>
      </c>
      <c r="F244" s="32" t="s">
        <v>733</v>
      </c>
      <c r="G244" s="32" t="s">
        <v>25</v>
      </c>
      <c r="H244" s="35">
        <v>34</v>
      </c>
      <c r="I244" s="35">
        <v>1991</v>
      </c>
      <c r="J244" s="37">
        <v>23.73</v>
      </c>
      <c r="K244" s="37">
        <v>3.2130000000000001</v>
      </c>
      <c r="L244" s="37">
        <v>5.5609999999999999</v>
      </c>
      <c r="M244" s="37">
        <v>0.58499999999999996</v>
      </c>
      <c r="N244" s="37">
        <v>2.6920000000000002</v>
      </c>
      <c r="O244" s="37">
        <v>12.263999999999999</v>
      </c>
      <c r="P244" s="115">
        <v>2370.19</v>
      </c>
      <c r="Q244" s="37">
        <v>14.209</v>
      </c>
      <c r="R244" s="37">
        <v>2295.2600000000002</v>
      </c>
      <c r="S244" s="60">
        <v>6.1905840732640301E-3</v>
      </c>
      <c r="T244" s="64">
        <v>44.47</v>
      </c>
      <c r="U244" s="65">
        <v>0.2752952737380514</v>
      </c>
      <c r="V244" s="66">
        <v>371.43504439584177</v>
      </c>
      <c r="W244" s="158">
        <v>16.517716424283083</v>
      </c>
    </row>
    <row r="245" spans="1:23" x14ac:dyDescent="0.2">
      <c r="A245" s="276"/>
      <c r="B245" s="35">
        <v>238</v>
      </c>
      <c r="C245" s="113" t="s">
        <v>545</v>
      </c>
      <c r="D245" s="116">
        <v>3.9</v>
      </c>
      <c r="E245" s="113">
        <v>423</v>
      </c>
      <c r="F245" s="32" t="s">
        <v>564</v>
      </c>
      <c r="G245" s="32" t="s">
        <v>24</v>
      </c>
      <c r="H245" s="35">
        <v>40</v>
      </c>
      <c r="I245" s="35">
        <v>1988</v>
      </c>
      <c r="J245" s="37">
        <v>33.900027000000001</v>
      </c>
      <c r="K245" s="37">
        <v>3.660787</v>
      </c>
      <c r="L245" s="37">
        <v>7.9995200000000004</v>
      </c>
      <c r="M245" s="37">
        <v>-0.75378199999999995</v>
      </c>
      <c r="N245" s="37">
        <v>22.993501999999999</v>
      </c>
      <c r="O245" s="37">
        <v>0</v>
      </c>
      <c r="P245" s="115">
        <v>2258.88</v>
      </c>
      <c r="Q245" s="37">
        <v>13.964502</v>
      </c>
      <c r="R245" s="37">
        <v>2252.5700000000002</v>
      </c>
      <c r="S245" s="60">
        <v>6.1993642816871386E-3</v>
      </c>
      <c r="T245" s="64">
        <v>51.338999999999999</v>
      </c>
      <c r="U245" s="65">
        <v>0.31826916285753598</v>
      </c>
      <c r="V245" s="66">
        <v>371.96185690122832</v>
      </c>
      <c r="W245" s="158">
        <v>19.096149771452161</v>
      </c>
    </row>
    <row r="246" spans="1:23" x14ac:dyDescent="0.2">
      <c r="A246" s="276"/>
      <c r="B246" s="35">
        <v>239</v>
      </c>
      <c r="C246" s="113" t="s">
        <v>545</v>
      </c>
      <c r="D246" s="116">
        <v>3.9</v>
      </c>
      <c r="E246" s="113">
        <v>423</v>
      </c>
      <c r="F246" s="32" t="s">
        <v>565</v>
      </c>
      <c r="G246" s="32" t="s">
        <v>24</v>
      </c>
      <c r="H246" s="35">
        <v>45</v>
      </c>
      <c r="I246" s="35">
        <v>1976</v>
      </c>
      <c r="J246" s="37">
        <v>34.121994999999998</v>
      </c>
      <c r="K246" s="37">
        <v>3.5376750000000001</v>
      </c>
      <c r="L246" s="37">
        <v>7.098795</v>
      </c>
      <c r="M246" s="37">
        <v>-0.57967299999999999</v>
      </c>
      <c r="N246" s="37">
        <v>24.065197999999999</v>
      </c>
      <c r="O246" s="37">
        <v>0</v>
      </c>
      <c r="P246" s="115">
        <v>2322.64</v>
      </c>
      <c r="Q246" s="37">
        <v>14.030853</v>
      </c>
      <c r="R246" s="37">
        <v>2258.88</v>
      </c>
      <c r="S246" s="60">
        <v>6.2114202613684655E-3</v>
      </c>
      <c r="T246" s="64">
        <v>51.338999999999999</v>
      </c>
      <c r="U246" s="65">
        <v>0.31888810479839563</v>
      </c>
      <c r="V246" s="66">
        <v>372.68521568210792</v>
      </c>
      <c r="W246" s="158">
        <v>19.13328628790374</v>
      </c>
    </row>
    <row r="247" spans="1:23" x14ac:dyDescent="0.2">
      <c r="A247" s="276"/>
      <c r="B247" s="35">
        <v>240</v>
      </c>
      <c r="C247" s="113" t="s">
        <v>886</v>
      </c>
      <c r="D247" s="116">
        <v>3.9</v>
      </c>
      <c r="E247" s="113">
        <v>423</v>
      </c>
      <c r="F247" s="32" t="s">
        <v>899</v>
      </c>
      <c r="G247" s="32" t="s">
        <v>88</v>
      </c>
      <c r="H247" s="35">
        <v>17</v>
      </c>
      <c r="I247" s="35">
        <v>1967</v>
      </c>
      <c r="J247" s="37">
        <v>8.1</v>
      </c>
      <c r="K247" s="37">
        <v>0.51</v>
      </c>
      <c r="L247" s="37">
        <v>3.04</v>
      </c>
      <c r="M247" s="37">
        <v>0</v>
      </c>
      <c r="N247" s="37">
        <v>0</v>
      </c>
      <c r="O247" s="37">
        <v>4.5599999999999996</v>
      </c>
      <c r="P247" s="115">
        <v>733.37</v>
      </c>
      <c r="Q247" s="37">
        <v>4.5599999999999996</v>
      </c>
      <c r="R247" s="37">
        <v>733.37</v>
      </c>
      <c r="S247" s="60">
        <f>Q247/R247</f>
        <v>6.2178709246355855E-3</v>
      </c>
      <c r="T247" s="64">
        <v>52.646999999999998</v>
      </c>
      <c r="U247" s="65">
        <f>S247*T247</f>
        <v>0.32735225056928968</v>
      </c>
      <c r="V247" s="66">
        <f>S247*60*1000</f>
        <v>373.07225547813511</v>
      </c>
      <c r="W247" s="158">
        <f>V247*T247/1000</f>
        <v>19.641135034157379</v>
      </c>
    </row>
    <row r="248" spans="1:23" x14ac:dyDescent="0.2">
      <c r="A248" s="276"/>
      <c r="B248" s="35">
        <v>241</v>
      </c>
      <c r="C248" s="113" t="s">
        <v>886</v>
      </c>
      <c r="D248" s="116">
        <v>3.9</v>
      </c>
      <c r="E248" s="113">
        <v>423</v>
      </c>
      <c r="F248" s="32" t="s">
        <v>898</v>
      </c>
      <c r="G248" s="32" t="s">
        <v>891</v>
      </c>
      <c r="H248" s="35">
        <v>11</v>
      </c>
      <c r="I248" s="35">
        <v>2015</v>
      </c>
      <c r="J248" s="37">
        <v>18.846</v>
      </c>
      <c r="K248" s="37">
        <v>2.8198919999999998</v>
      </c>
      <c r="L248" s="37">
        <v>0</v>
      </c>
      <c r="M248" s="37">
        <v>0</v>
      </c>
      <c r="N248" s="37">
        <v>0.51411099999999998</v>
      </c>
      <c r="O248" s="37">
        <v>15.512</v>
      </c>
      <c r="P248" s="115">
        <v>2206.86</v>
      </c>
      <c r="Q248" s="37">
        <v>3.41</v>
      </c>
      <c r="R248" s="37">
        <v>548.16999999999996</v>
      </c>
      <c r="S248" s="60">
        <f>Q248/R248</f>
        <v>6.2206979586624592E-3</v>
      </c>
      <c r="T248" s="64">
        <v>52.646999999999998</v>
      </c>
      <c r="U248" s="65">
        <f>S248*T248</f>
        <v>0.32750108542970247</v>
      </c>
      <c r="V248" s="66">
        <f>S248*60*1000</f>
        <v>373.24187751974756</v>
      </c>
      <c r="W248" s="158">
        <f>V248*T248/1000</f>
        <v>19.650065125782149</v>
      </c>
    </row>
    <row r="249" spans="1:23" x14ac:dyDescent="0.2">
      <c r="A249" s="276"/>
      <c r="B249" s="35">
        <v>242</v>
      </c>
      <c r="C249" s="113" t="s">
        <v>763</v>
      </c>
      <c r="D249" s="114">
        <v>3.6</v>
      </c>
      <c r="E249" s="10">
        <v>432</v>
      </c>
      <c r="F249" s="32" t="s">
        <v>775</v>
      </c>
      <c r="G249" s="32" t="s">
        <v>23</v>
      </c>
      <c r="H249" s="35">
        <v>24</v>
      </c>
      <c r="I249" s="35">
        <v>1981</v>
      </c>
      <c r="J249" s="37">
        <v>13.397400000000001</v>
      </c>
      <c r="K249" s="37">
        <v>1.74</v>
      </c>
      <c r="L249" s="37">
        <v>2.95</v>
      </c>
      <c r="M249" s="37">
        <v>0.03</v>
      </c>
      <c r="N249" s="37">
        <v>2.8635000000000002</v>
      </c>
      <c r="O249" s="37">
        <v>5.8139000000000003</v>
      </c>
      <c r="P249" s="115">
        <v>1323.61</v>
      </c>
      <c r="Q249" s="37">
        <v>7.95</v>
      </c>
      <c r="R249" s="37">
        <v>1265.1600000000001</v>
      </c>
      <c r="S249" s="60">
        <v>6.2837901925448161E-3</v>
      </c>
      <c r="T249" s="64">
        <v>76.099999999999994</v>
      </c>
      <c r="U249" s="65">
        <v>0.47819643365266046</v>
      </c>
      <c r="V249" s="66">
        <v>377.02741155268899</v>
      </c>
      <c r="W249" s="158">
        <v>28.691786019159629</v>
      </c>
    </row>
    <row r="250" spans="1:23" x14ac:dyDescent="0.2">
      <c r="A250" s="276"/>
      <c r="B250" s="35">
        <v>243</v>
      </c>
      <c r="C250" s="113" t="s">
        <v>691</v>
      </c>
      <c r="D250" s="114">
        <v>3.1</v>
      </c>
      <c r="E250" s="10">
        <v>447</v>
      </c>
      <c r="F250" s="121" t="s">
        <v>701</v>
      </c>
      <c r="G250" s="32" t="s">
        <v>25</v>
      </c>
      <c r="H250" s="35">
        <v>44</v>
      </c>
      <c r="I250" s="35">
        <v>1970</v>
      </c>
      <c r="J250" s="37">
        <v>28.495999999999999</v>
      </c>
      <c r="K250" s="37">
        <v>4.29</v>
      </c>
      <c r="L250" s="37">
        <v>11.08</v>
      </c>
      <c r="M250" s="37">
        <v>-1.18</v>
      </c>
      <c r="N250" s="37"/>
      <c r="O250" s="37">
        <v>12.88</v>
      </c>
      <c r="P250" s="115">
        <v>2033.99</v>
      </c>
      <c r="Q250" s="37">
        <v>12.88</v>
      </c>
      <c r="R250" s="37">
        <v>2033.99</v>
      </c>
      <c r="S250" s="60">
        <v>6.3323811818150532E-3</v>
      </c>
      <c r="T250" s="64">
        <v>70.305000000000007</v>
      </c>
      <c r="U250" s="65">
        <v>0.44519805898750736</v>
      </c>
      <c r="V250" s="66">
        <v>379.94287090890322</v>
      </c>
      <c r="W250" s="158">
        <v>26.711883539250444</v>
      </c>
    </row>
    <row r="251" spans="1:23" x14ac:dyDescent="0.2">
      <c r="A251" s="276"/>
      <c r="B251" s="35">
        <v>244</v>
      </c>
      <c r="C251" s="113" t="s">
        <v>886</v>
      </c>
      <c r="D251" s="116">
        <v>3.9</v>
      </c>
      <c r="E251" s="113">
        <v>423</v>
      </c>
      <c r="F251" s="32" t="s">
        <v>900</v>
      </c>
      <c r="G251" s="32" t="s">
        <v>88</v>
      </c>
      <c r="H251" s="35">
        <v>40</v>
      </c>
      <c r="I251" s="35">
        <v>1977</v>
      </c>
      <c r="J251" s="37">
        <v>18.7</v>
      </c>
      <c r="K251" s="37">
        <v>3.09</v>
      </c>
      <c r="L251" s="37">
        <v>1.28</v>
      </c>
      <c r="M251" s="37">
        <v>0</v>
      </c>
      <c r="N251" s="37">
        <v>0</v>
      </c>
      <c r="O251" s="37">
        <v>14.3</v>
      </c>
      <c r="P251" s="115">
        <v>2257.8000000000002</v>
      </c>
      <c r="Q251" s="37">
        <v>14.3</v>
      </c>
      <c r="R251" s="37">
        <v>2257.8000000000002</v>
      </c>
      <c r="S251" s="60">
        <f>Q251/R251</f>
        <v>6.3335990787492247E-3</v>
      </c>
      <c r="T251" s="64">
        <v>52.646999999999998</v>
      </c>
      <c r="U251" s="65">
        <f>S251*T251</f>
        <v>0.33344499069891043</v>
      </c>
      <c r="V251" s="66">
        <f>S251*60*1000</f>
        <v>380.0159447249535</v>
      </c>
      <c r="W251" s="158">
        <f>V251*T251/1000</f>
        <v>20.006699441934625</v>
      </c>
    </row>
    <row r="252" spans="1:23" x14ac:dyDescent="0.2">
      <c r="A252" s="276"/>
      <c r="B252" s="35">
        <v>245</v>
      </c>
      <c r="C252" s="113" t="s">
        <v>763</v>
      </c>
      <c r="D252" s="114">
        <v>3.6</v>
      </c>
      <c r="E252" s="10">
        <v>432</v>
      </c>
      <c r="F252" s="32" t="s">
        <v>776</v>
      </c>
      <c r="G252" s="32" t="s">
        <v>23</v>
      </c>
      <c r="H252" s="35">
        <v>13</v>
      </c>
      <c r="I252" s="35">
        <v>1970</v>
      </c>
      <c r="J252" s="37">
        <v>5.0148999999999999</v>
      </c>
      <c r="K252" s="37">
        <v>0</v>
      </c>
      <c r="L252" s="37">
        <v>0</v>
      </c>
      <c r="M252" s="37">
        <v>0</v>
      </c>
      <c r="N252" s="37">
        <v>1.6549</v>
      </c>
      <c r="O252" s="37">
        <v>3.36</v>
      </c>
      <c r="P252" s="115">
        <v>829.09</v>
      </c>
      <c r="Q252" s="37">
        <v>4.96</v>
      </c>
      <c r="R252" s="37">
        <v>776.93</v>
      </c>
      <c r="S252" s="60">
        <v>6.3841015278081684E-3</v>
      </c>
      <c r="T252" s="64">
        <v>76.099999999999994</v>
      </c>
      <c r="U252" s="65">
        <v>0.48583012626620159</v>
      </c>
      <c r="V252" s="66">
        <v>383.04609166849013</v>
      </c>
      <c r="W252" s="158">
        <v>29.149807575972098</v>
      </c>
    </row>
    <row r="253" spans="1:23" x14ac:dyDescent="0.2">
      <c r="A253" s="276"/>
      <c r="B253" s="35">
        <v>246</v>
      </c>
      <c r="C253" s="113" t="s">
        <v>886</v>
      </c>
      <c r="D253" s="116">
        <v>3.9</v>
      </c>
      <c r="E253" s="113">
        <v>423</v>
      </c>
      <c r="F253" s="32" t="s">
        <v>901</v>
      </c>
      <c r="G253" s="32" t="s">
        <v>891</v>
      </c>
      <c r="H253" s="35">
        <v>17</v>
      </c>
      <c r="I253" s="35">
        <v>2015</v>
      </c>
      <c r="J253" s="37">
        <v>11.034000000000001</v>
      </c>
      <c r="K253" s="37">
        <v>1.0353000000000001</v>
      </c>
      <c r="L253" s="37">
        <v>0</v>
      </c>
      <c r="M253" s="37">
        <v>0</v>
      </c>
      <c r="N253" s="37">
        <v>2.1236999999999999</v>
      </c>
      <c r="O253" s="37">
        <v>7.875</v>
      </c>
      <c r="P253" s="115">
        <v>2213.5100000000002</v>
      </c>
      <c r="Q253" s="37">
        <v>6.77</v>
      </c>
      <c r="R253" s="37">
        <v>1053.78</v>
      </c>
      <c r="S253" s="60">
        <f>Q253/R253</f>
        <v>6.4244908804494292E-3</v>
      </c>
      <c r="T253" s="64">
        <v>52.646999999999998</v>
      </c>
      <c r="U253" s="65">
        <f>S253*T253</f>
        <v>0.33823017138302108</v>
      </c>
      <c r="V253" s="66">
        <f>S253*60*1000</f>
        <v>385.46945282696578</v>
      </c>
      <c r="W253" s="158">
        <f>V253*T253/1000</f>
        <v>20.293810282981266</v>
      </c>
    </row>
    <row r="254" spans="1:23" x14ac:dyDescent="0.2">
      <c r="A254" s="276"/>
      <c r="B254" s="35">
        <v>247</v>
      </c>
      <c r="C254" s="113" t="s">
        <v>886</v>
      </c>
      <c r="D254" s="116">
        <v>3.9</v>
      </c>
      <c r="E254" s="113">
        <v>423</v>
      </c>
      <c r="F254" s="32" t="s">
        <v>902</v>
      </c>
      <c r="G254" s="32" t="s">
        <v>891</v>
      </c>
      <c r="H254" s="35">
        <v>7</v>
      </c>
      <c r="I254" s="35">
        <v>2012</v>
      </c>
      <c r="J254" s="37">
        <v>9.5779999999999994</v>
      </c>
      <c r="K254" s="37">
        <v>1.9379999999999999</v>
      </c>
      <c r="L254" s="37">
        <v>1.0331840000000001</v>
      </c>
      <c r="M254" s="37">
        <v>0</v>
      </c>
      <c r="N254" s="37">
        <v>-0.26600000000000001</v>
      </c>
      <c r="O254" s="37">
        <v>6.8730000000000002</v>
      </c>
      <c r="P254" s="115">
        <v>1028.72</v>
      </c>
      <c r="Q254" s="37">
        <v>6.61</v>
      </c>
      <c r="R254" s="37">
        <v>1028.72</v>
      </c>
      <c r="S254" s="60">
        <f>Q254/R254</f>
        <v>6.4254607667781323E-3</v>
      </c>
      <c r="T254" s="64">
        <v>52.646999999999998</v>
      </c>
      <c r="U254" s="65">
        <f>S254*T254</f>
        <v>0.33828123298856833</v>
      </c>
      <c r="V254" s="66">
        <f>S254*60*1000</f>
        <v>385.52764600668792</v>
      </c>
      <c r="W254" s="158">
        <f>V254*T254/1000</f>
        <v>20.2968739793141</v>
      </c>
    </row>
    <row r="255" spans="1:23" x14ac:dyDescent="0.2">
      <c r="A255" s="276"/>
      <c r="B255" s="35">
        <v>248</v>
      </c>
      <c r="C255" s="113" t="s">
        <v>722</v>
      </c>
      <c r="D255" s="116">
        <v>3.9</v>
      </c>
      <c r="E255" s="10">
        <v>423</v>
      </c>
      <c r="F255" s="32" t="s">
        <v>734</v>
      </c>
      <c r="G255" s="32" t="s">
        <v>23</v>
      </c>
      <c r="H255" s="35">
        <v>35</v>
      </c>
      <c r="I255" s="35">
        <v>1971</v>
      </c>
      <c r="J255" s="37">
        <v>19.625</v>
      </c>
      <c r="K255" s="37">
        <v>3.5190000000000001</v>
      </c>
      <c r="L255" s="37">
        <v>3.4420000000000002</v>
      </c>
      <c r="M255" s="37">
        <v>-0.27</v>
      </c>
      <c r="N255" s="37">
        <v>2.2789999999999999</v>
      </c>
      <c r="O255" s="37">
        <v>10.384</v>
      </c>
      <c r="P255" s="115">
        <v>1946.4</v>
      </c>
      <c r="Q255" s="37">
        <v>12.664</v>
      </c>
      <c r="R255" s="37">
        <v>1946.4</v>
      </c>
      <c r="S255" s="60">
        <v>6.5063707357172207E-3</v>
      </c>
      <c r="T255" s="64">
        <v>44.47</v>
      </c>
      <c r="U255" s="65">
        <v>0.28933830661734478</v>
      </c>
      <c r="V255" s="66">
        <v>390.38224414303323</v>
      </c>
      <c r="W255" s="158">
        <v>17.360298397040687</v>
      </c>
    </row>
    <row r="256" spans="1:23" x14ac:dyDescent="0.2">
      <c r="A256" s="276"/>
      <c r="B256" s="35">
        <v>249</v>
      </c>
      <c r="C256" s="113" t="s">
        <v>763</v>
      </c>
      <c r="D256" s="114">
        <v>3.6</v>
      </c>
      <c r="E256" s="10">
        <v>432</v>
      </c>
      <c r="F256" s="32" t="s">
        <v>777</v>
      </c>
      <c r="G256" s="32" t="s">
        <v>23</v>
      </c>
      <c r="H256" s="35">
        <v>25</v>
      </c>
      <c r="I256" s="35">
        <v>1984</v>
      </c>
      <c r="J256" s="37">
        <v>12.620000000000001</v>
      </c>
      <c r="K256" s="37">
        <v>0</v>
      </c>
      <c r="L256" s="37">
        <v>0</v>
      </c>
      <c r="M256" s="37">
        <v>0</v>
      </c>
      <c r="N256" s="37">
        <v>4.2222999999999997</v>
      </c>
      <c r="O256" s="37">
        <v>8.3977000000000004</v>
      </c>
      <c r="P256" s="115">
        <v>1919.81</v>
      </c>
      <c r="Q256" s="37">
        <v>12.62</v>
      </c>
      <c r="R256" s="37">
        <v>1919.81</v>
      </c>
      <c r="S256" s="60">
        <v>6.5735671759184497E-3</v>
      </c>
      <c r="T256" s="64">
        <v>76.099999999999994</v>
      </c>
      <c r="U256" s="65">
        <v>0.50024846208739404</v>
      </c>
      <c r="V256" s="66">
        <v>394.41403055510699</v>
      </c>
      <c r="W256" s="158">
        <v>30.014907725243638</v>
      </c>
    </row>
    <row r="257" spans="1:23" x14ac:dyDescent="0.2">
      <c r="A257" s="276"/>
      <c r="B257" s="35">
        <v>250</v>
      </c>
      <c r="C257" s="113" t="s">
        <v>763</v>
      </c>
      <c r="D257" s="114">
        <v>3.6</v>
      </c>
      <c r="E257" s="10">
        <v>432</v>
      </c>
      <c r="F257" s="32" t="s">
        <v>778</v>
      </c>
      <c r="G257" s="32" t="s">
        <v>23</v>
      </c>
      <c r="H257" s="35">
        <v>20</v>
      </c>
      <c r="I257" s="35">
        <v>1979</v>
      </c>
      <c r="J257" s="37">
        <v>10.94</v>
      </c>
      <c r="K257" s="37">
        <v>1.46</v>
      </c>
      <c r="L257" s="37">
        <v>2.4</v>
      </c>
      <c r="M257" s="37">
        <v>7.0000000000000007E-2</v>
      </c>
      <c r="N257" s="37">
        <v>1.05</v>
      </c>
      <c r="O257" s="37">
        <v>5.96</v>
      </c>
      <c r="P257" s="115">
        <v>1059.51</v>
      </c>
      <c r="Q257" s="37">
        <v>7.01</v>
      </c>
      <c r="R257" s="37">
        <v>1059.51</v>
      </c>
      <c r="S257" s="60">
        <v>6.6162660097592281E-3</v>
      </c>
      <c r="T257" s="64">
        <v>76.099999999999994</v>
      </c>
      <c r="U257" s="65">
        <v>0.50349784334267722</v>
      </c>
      <c r="V257" s="66">
        <v>396.97596058555365</v>
      </c>
      <c r="W257" s="158">
        <v>30.209870600560627</v>
      </c>
    </row>
    <row r="258" spans="1:23" x14ac:dyDescent="0.2">
      <c r="A258" s="276"/>
      <c r="B258" s="35">
        <v>251</v>
      </c>
      <c r="C258" s="113" t="s">
        <v>292</v>
      </c>
      <c r="D258" s="114">
        <v>3.9</v>
      </c>
      <c r="E258" s="10">
        <v>423</v>
      </c>
      <c r="F258" s="32" t="s">
        <v>304</v>
      </c>
      <c r="G258" s="32" t="s">
        <v>23</v>
      </c>
      <c r="H258" s="35">
        <v>72</v>
      </c>
      <c r="I258" s="35">
        <v>1975</v>
      </c>
      <c r="J258" s="37">
        <v>35.729999999999997</v>
      </c>
      <c r="K258" s="37">
        <v>7.4847599999999996</v>
      </c>
      <c r="L258" s="37">
        <v>3.2052239999999999</v>
      </c>
      <c r="M258" s="37">
        <v>0</v>
      </c>
      <c r="N258" s="37">
        <v>0</v>
      </c>
      <c r="O258" s="37">
        <v>25.039998000000001</v>
      </c>
      <c r="P258" s="115">
        <v>3784.12</v>
      </c>
      <c r="Q258" s="37">
        <v>25.039998000000001</v>
      </c>
      <c r="R258" s="37">
        <v>3784.12</v>
      </c>
      <c r="S258" s="60">
        <v>6.6171257782522757E-3</v>
      </c>
      <c r="T258" s="64">
        <v>53.41</v>
      </c>
      <c r="U258" s="65">
        <v>0.35342068781645403</v>
      </c>
      <c r="V258" s="66">
        <v>397.02754669513655</v>
      </c>
      <c r="W258" s="158">
        <v>21.205241268987244</v>
      </c>
    </row>
    <row r="259" spans="1:23" x14ac:dyDescent="0.2">
      <c r="A259" s="276"/>
      <c r="B259" s="35">
        <v>252</v>
      </c>
      <c r="C259" s="113" t="s">
        <v>886</v>
      </c>
      <c r="D259" s="116">
        <v>3.9</v>
      </c>
      <c r="E259" s="113">
        <v>423</v>
      </c>
      <c r="F259" s="32" t="s">
        <v>903</v>
      </c>
      <c r="G259" s="32" t="s">
        <v>88</v>
      </c>
      <c r="H259" s="35">
        <v>20</v>
      </c>
      <c r="I259" s="35">
        <v>1973</v>
      </c>
      <c r="J259" s="37">
        <v>12.1</v>
      </c>
      <c r="K259" s="37">
        <v>1.72</v>
      </c>
      <c r="L259" s="37">
        <v>2.85</v>
      </c>
      <c r="M259" s="37">
        <v>0</v>
      </c>
      <c r="N259" s="37">
        <v>0</v>
      </c>
      <c r="O259" s="37">
        <v>7.48</v>
      </c>
      <c r="P259" s="115">
        <v>1128.52</v>
      </c>
      <c r="Q259" s="37">
        <v>7.48</v>
      </c>
      <c r="R259" s="37">
        <v>1128.52</v>
      </c>
      <c r="S259" s="60">
        <f>Q259/R259</f>
        <v>6.6281501435508459E-3</v>
      </c>
      <c r="T259" s="64">
        <v>52.646999999999998</v>
      </c>
      <c r="U259" s="65">
        <f>S259*T259</f>
        <v>0.34895222060752135</v>
      </c>
      <c r="V259" s="66">
        <f>S259*60*1000</f>
        <v>397.68900861305076</v>
      </c>
      <c r="W259" s="158">
        <f>V259*T259/1000</f>
        <v>20.937133236451281</v>
      </c>
    </row>
    <row r="260" spans="1:23" x14ac:dyDescent="0.2">
      <c r="A260" s="276"/>
      <c r="B260" s="35">
        <v>253</v>
      </c>
      <c r="C260" s="113" t="s">
        <v>886</v>
      </c>
      <c r="D260" s="116">
        <v>3.9</v>
      </c>
      <c r="E260" s="113">
        <v>423</v>
      </c>
      <c r="F260" s="32" t="s">
        <v>904</v>
      </c>
      <c r="G260" s="32" t="s">
        <v>88</v>
      </c>
      <c r="H260" s="35">
        <v>36</v>
      </c>
      <c r="I260" s="35">
        <v>1992</v>
      </c>
      <c r="J260" s="37">
        <v>21.3</v>
      </c>
      <c r="K260" s="37">
        <v>4.13</v>
      </c>
      <c r="L260" s="37">
        <v>3.22</v>
      </c>
      <c r="M260" s="37">
        <v>0</v>
      </c>
      <c r="N260" s="37">
        <v>0</v>
      </c>
      <c r="O260" s="37">
        <v>13.94</v>
      </c>
      <c r="P260" s="115">
        <v>2100.42</v>
      </c>
      <c r="Q260" s="37">
        <v>13.94</v>
      </c>
      <c r="R260" s="37">
        <v>2100.42</v>
      </c>
      <c r="S260" s="60">
        <f>Q260/R260</f>
        <v>6.6367678845183336E-3</v>
      </c>
      <c r="T260" s="64">
        <v>52.646999999999998</v>
      </c>
      <c r="U260" s="65">
        <f>S260*T260</f>
        <v>0.34940591881623667</v>
      </c>
      <c r="V260" s="66">
        <f>S260*60*1000</f>
        <v>398.20607307110004</v>
      </c>
      <c r="W260" s="158">
        <f>V260*T260/1000</f>
        <v>20.964355128974201</v>
      </c>
    </row>
    <row r="261" spans="1:23" x14ac:dyDescent="0.2">
      <c r="A261" s="276"/>
      <c r="B261" s="35">
        <v>254</v>
      </c>
      <c r="C261" s="113" t="s">
        <v>763</v>
      </c>
      <c r="D261" s="114">
        <v>3.6</v>
      </c>
      <c r="E261" s="10">
        <v>432</v>
      </c>
      <c r="F261" s="32" t="s">
        <v>779</v>
      </c>
      <c r="G261" s="32" t="s">
        <v>23</v>
      </c>
      <c r="H261" s="35">
        <v>19</v>
      </c>
      <c r="I261" s="35">
        <v>1981</v>
      </c>
      <c r="J261" s="37">
        <v>11.723599999999999</v>
      </c>
      <c r="K261" s="37">
        <v>2.09</v>
      </c>
      <c r="L261" s="37">
        <v>2.5299999999999998</v>
      </c>
      <c r="M261" s="37">
        <v>-0.06</v>
      </c>
      <c r="N261" s="37">
        <v>2.3639000000000001</v>
      </c>
      <c r="O261" s="37">
        <v>4.7996999999999996</v>
      </c>
      <c r="P261" s="115">
        <v>1053.79</v>
      </c>
      <c r="Q261" s="37">
        <v>6.69</v>
      </c>
      <c r="R261" s="37">
        <v>1006.41</v>
      </c>
      <c r="S261" s="60">
        <v>6.6473902286344538E-3</v>
      </c>
      <c r="T261" s="64">
        <v>76.099999999999994</v>
      </c>
      <c r="U261" s="65">
        <v>0.50586639639908193</v>
      </c>
      <c r="V261" s="66">
        <v>398.84341371806727</v>
      </c>
      <c r="W261" s="158">
        <v>30.351983783944917</v>
      </c>
    </row>
    <row r="262" spans="1:23" x14ac:dyDescent="0.2">
      <c r="A262" s="276"/>
      <c r="B262" s="35">
        <v>255</v>
      </c>
      <c r="C262" s="113" t="s">
        <v>586</v>
      </c>
      <c r="D262" s="116">
        <v>3.5</v>
      </c>
      <c r="E262" s="113">
        <v>435</v>
      </c>
      <c r="F262" s="32" t="s">
        <v>592</v>
      </c>
      <c r="G262" s="32" t="s">
        <v>590</v>
      </c>
      <c r="H262" s="35">
        <v>24</v>
      </c>
      <c r="I262" s="35">
        <v>1963</v>
      </c>
      <c r="J262" s="37">
        <v>12.226000000000001</v>
      </c>
      <c r="K262" s="37">
        <v>1.2649999999999999</v>
      </c>
      <c r="L262" s="37">
        <v>3.758</v>
      </c>
      <c r="M262" s="37">
        <v>8.9999999999999993E-3</v>
      </c>
      <c r="N262" s="37">
        <v>1.29</v>
      </c>
      <c r="O262" s="37">
        <v>5.8970000000000002</v>
      </c>
      <c r="P262" s="115">
        <v>1076.67</v>
      </c>
      <c r="Q262" s="37">
        <v>5.6909999999999998</v>
      </c>
      <c r="R262" s="37">
        <v>851.97</v>
      </c>
      <c r="S262" s="60">
        <v>6.6798126694601915E-3</v>
      </c>
      <c r="T262" s="64">
        <v>60.28</v>
      </c>
      <c r="U262" s="65">
        <v>0.40265910771506036</v>
      </c>
      <c r="V262" s="66">
        <v>400.78876016761149</v>
      </c>
      <c r="W262" s="158">
        <v>24.15954646290362</v>
      </c>
    </row>
    <row r="263" spans="1:23" x14ac:dyDescent="0.2">
      <c r="A263" s="276"/>
      <c r="B263" s="35">
        <v>256</v>
      </c>
      <c r="C263" s="113" t="s">
        <v>886</v>
      </c>
      <c r="D263" s="116">
        <v>3.9</v>
      </c>
      <c r="E263" s="113">
        <v>423</v>
      </c>
      <c r="F263" s="32" t="s">
        <v>905</v>
      </c>
      <c r="G263" s="32" t="s">
        <v>891</v>
      </c>
      <c r="H263" s="35">
        <v>43</v>
      </c>
      <c r="I263" s="35">
        <v>2007</v>
      </c>
      <c r="J263" s="37">
        <v>19.937999999999999</v>
      </c>
      <c r="K263" s="37">
        <v>2.6525099999999999</v>
      </c>
      <c r="L263" s="37">
        <v>0</v>
      </c>
      <c r="M263" s="37">
        <v>0</v>
      </c>
      <c r="N263" s="37">
        <v>1.85669</v>
      </c>
      <c r="O263" s="37">
        <v>15.428800000000001</v>
      </c>
      <c r="P263" s="115">
        <v>2880.53</v>
      </c>
      <c r="Q263" s="37">
        <v>16.920000000000002</v>
      </c>
      <c r="R263" s="37">
        <v>2516.1999999999998</v>
      </c>
      <c r="S263" s="60">
        <f>Q263/R263</f>
        <v>6.7244257213258099E-3</v>
      </c>
      <c r="T263" s="64">
        <v>52.646999999999998</v>
      </c>
      <c r="U263" s="65">
        <f>S263*T263</f>
        <v>0.3540208409506399</v>
      </c>
      <c r="V263" s="66">
        <f>S263*60*1000</f>
        <v>403.46554327954857</v>
      </c>
      <c r="W263" s="158">
        <f>V263*T263/1000</f>
        <v>21.241250457038394</v>
      </c>
    </row>
    <row r="264" spans="1:23" x14ac:dyDescent="0.2">
      <c r="A264" s="276"/>
      <c r="B264" s="35">
        <v>257</v>
      </c>
      <c r="C264" s="113" t="s">
        <v>763</v>
      </c>
      <c r="D264" s="114">
        <v>3.6</v>
      </c>
      <c r="E264" s="10">
        <v>432</v>
      </c>
      <c r="F264" s="32" t="s">
        <v>780</v>
      </c>
      <c r="G264" s="32" t="s">
        <v>23</v>
      </c>
      <c r="H264" s="35">
        <v>19</v>
      </c>
      <c r="I264" s="35">
        <v>1975</v>
      </c>
      <c r="J264" s="37">
        <v>10.409200000000002</v>
      </c>
      <c r="K264" s="37">
        <v>1.28</v>
      </c>
      <c r="L264" s="37">
        <v>2.6</v>
      </c>
      <c r="M264" s="37">
        <v>-0.01</v>
      </c>
      <c r="N264" s="37">
        <v>2.1579000000000002</v>
      </c>
      <c r="O264" s="37">
        <v>4.3813000000000004</v>
      </c>
      <c r="P264" s="115">
        <v>971.79</v>
      </c>
      <c r="Q264" s="37">
        <v>6.54</v>
      </c>
      <c r="R264" s="37">
        <v>971.79</v>
      </c>
      <c r="S264" s="60">
        <v>6.7298490414595749E-3</v>
      </c>
      <c r="T264" s="64">
        <v>76.099999999999994</v>
      </c>
      <c r="U264" s="65">
        <v>0.51214151205507363</v>
      </c>
      <c r="V264" s="66">
        <v>403.79094248757451</v>
      </c>
      <c r="W264" s="158">
        <v>30.728490723304418</v>
      </c>
    </row>
    <row r="265" spans="1:23" x14ac:dyDescent="0.2">
      <c r="A265" s="276"/>
      <c r="B265" s="35">
        <v>258</v>
      </c>
      <c r="C265" s="113" t="s">
        <v>763</v>
      </c>
      <c r="D265" s="114">
        <v>3.6</v>
      </c>
      <c r="E265" s="10">
        <v>432</v>
      </c>
      <c r="F265" s="32" t="s">
        <v>781</v>
      </c>
      <c r="G265" s="32" t="s">
        <v>23</v>
      </c>
      <c r="H265" s="35">
        <v>20</v>
      </c>
      <c r="I265" s="35">
        <v>1976</v>
      </c>
      <c r="J265" s="37">
        <v>10.8048</v>
      </c>
      <c r="K265" s="37">
        <v>1.36</v>
      </c>
      <c r="L265" s="37">
        <v>2.64</v>
      </c>
      <c r="M265" s="37">
        <v>7.0000000000000007E-2</v>
      </c>
      <c r="N265" s="37">
        <v>2.1467999999999998</v>
      </c>
      <c r="O265" s="37">
        <v>4.5880000000000001</v>
      </c>
      <c r="P265" s="115">
        <v>965.96</v>
      </c>
      <c r="Q265" s="37">
        <v>6.51</v>
      </c>
      <c r="R265" s="37">
        <v>965.96</v>
      </c>
      <c r="S265" s="60">
        <v>6.7394094993581512E-3</v>
      </c>
      <c r="T265" s="64">
        <v>76.099999999999994</v>
      </c>
      <c r="U265" s="65">
        <v>0.5128690629011553</v>
      </c>
      <c r="V265" s="66">
        <v>404.36456996148905</v>
      </c>
      <c r="W265" s="158">
        <v>30.772143774069313</v>
      </c>
    </row>
    <row r="266" spans="1:23" x14ac:dyDescent="0.2">
      <c r="A266" s="276"/>
      <c r="B266" s="35">
        <v>259</v>
      </c>
      <c r="C266" s="113" t="s">
        <v>722</v>
      </c>
      <c r="D266" s="114">
        <v>3.9</v>
      </c>
      <c r="E266" s="10">
        <v>423</v>
      </c>
      <c r="F266" s="32" t="s">
        <v>735</v>
      </c>
      <c r="G266" s="32" t="s">
        <v>23</v>
      </c>
      <c r="H266" s="35">
        <v>16</v>
      </c>
      <c r="I266" s="35">
        <v>1961</v>
      </c>
      <c r="J266" s="37">
        <v>8.44</v>
      </c>
      <c r="K266" s="37">
        <v>1.224</v>
      </c>
      <c r="L266" s="37">
        <v>2.3140000000000001</v>
      </c>
      <c r="M266" s="37">
        <v>-0.44500000000000001</v>
      </c>
      <c r="N266" s="37">
        <v>0.88200000000000001</v>
      </c>
      <c r="O266" s="37">
        <v>4.0190000000000001</v>
      </c>
      <c r="P266" s="115">
        <v>721.34</v>
      </c>
      <c r="Q266" s="37">
        <v>4.9020000000000001</v>
      </c>
      <c r="R266" s="37">
        <v>721.34</v>
      </c>
      <c r="S266" s="60">
        <v>6.7956858069703604E-3</v>
      </c>
      <c r="T266" s="64">
        <v>44.47</v>
      </c>
      <c r="U266" s="65">
        <v>0.30220414783597194</v>
      </c>
      <c r="V266" s="66">
        <v>407.7411484182216</v>
      </c>
      <c r="W266" s="158">
        <v>18.132248870158314</v>
      </c>
    </row>
    <row r="267" spans="1:23" x14ac:dyDescent="0.2">
      <c r="A267" s="276"/>
      <c r="B267" s="35">
        <v>260</v>
      </c>
      <c r="C267" s="113" t="s">
        <v>763</v>
      </c>
      <c r="D267" s="114">
        <v>3.6</v>
      </c>
      <c r="E267" s="10">
        <v>432</v>
      </c>
      <c r="F267" s="32" t="s">
        <v>782</v>
      </c>
      <c r="G267" s="32" t="s">
        <v>23</v>
      </c>
      <c r="H267" s="35">
        <v>43</v>
      </c>
      <c r="I267" s="35">
        <v>1975</v>
      </c>
      <c r="J267" s="37">
        <v>24.113599999999998</v>
      </c>
      <c r="K267" s="37">
        <v>3</v>
      </c>
      <c r="L267" s="37">
        <v>5.45</v>
      </c>
      <c r="M267" s="37">
        <v>0.32</v>
      </c>
      <c r="N267" s="37">
        <v>5.0636000000000001</v>
      </c>
      <c r="O267" s="37">
        <v>10.28</v>
      </c>
      <c r="P267" s="115">
        <v>2309.11</v>
      </c>
      <c r="Q267" s="37">
        <v>15.27</v>
      </c>
      <c r="R267" s="37">
        <v>2245.79</v>
      </c>
      <c r="S267" s="60">
        <v>6.7993890791213782E-3</v>
      </c>
      <c r="T267" s="64">
        <v>76.099999999999994</v>
      </c>
      <c r="U267" s="65">
        <v>0.51743350892113682</v>
      </c>
      <c r="V267" s="66">
        <v>407.96334474728269</v>
      </c>
      <c r="W267" s="158">
        <v>31.046010535268213</v>
      </c>
    </row>
    <row r="268" spans="1:23" x14ac:dyDescent="0.2">
      <c r="A268" s="276"/>
      <c r="B268" s="35">
        <v>261</v>
      </c>
      <c r="C268" s="113" t="s">
        <v>886</v>
      </c>
      <c r="D268" s="116">
        <v>3.9</v>
      </c>
      <c r="E268" s="113">
        <v>423</v>
      </c>
      <c r="F268" s="32" t="s">
        <v>906</v>
      </c>
      <c r="G268" s="32" t="s">
        <v>88</v>
      </c>
      <c r="H268" s="35">
        <v>9</v>
      </c>
      <c r="I268" s="35">
        <v>1980</v>
      </c>
      <c r="J268" s="37">
        <v>6.8</v>
      </c>
      <c r="K268" s="37">
        <v>1.43</v>
      </c>
      <c r="L268" s="37">
        <v>1.4</v>
      </c>
      <c r="M268" s="37">
        <v>0</v>
      </c>
      <c r="N268" s="37">
        <v>0</v>
      </c>
      <c r="O268" s="37">
        <v>3.97</v>
      </c>
      <c r="P268" s="115">
        <v>582.78</v>
      </c>
      <c r="Q268" s="37">
        <v>3.97</v>
      </c>
      <c r="R268" s="37">
        <v>582.78</v>
      </c>
      <c r="S268" s="60">
        <f>Q268/R268</f>
        <v>6.8121761213493946E-3</v>
      </c>
      <c r="T268" s="64">
        <v>52.646999999999998</v>
      </c>
      <c r="U268" s="65">
        <f>S268*T268</f>
        <v>0.35864063626068154</v>
      </c>
      <c r="V268" s="66">
        <f>S268*60*1000</f>
        <v>408.73056728096367</v>
      </c>
      <c r="W268" s="158">
        <f>V268*T268/1000</f>
        <v>21.518438175640895</v>
      </c>
    </row>
    <row r="269" spans="1:23" x14ac:dyDescent="0.2">
      <c r="A269" s="276"/>
      <c r="B269" s="35">
        <v>262</v>
      </c>
      <c r="C269" s="113" t="s">
        <v>763</v>
      </c>
      <c r="D269" s="114">
        <v>3.6</v>
      </c>
      <c r="E269" s="10">
        <v>432</v>
      </c>
      <c r="F269" s="32" t="s">
        <v>783</v>
      </c>
      <c r="G269" s="32" t="s">
        <v>23</v>
      </c>
      <c r="H269" s="35">
        <v>48</v>
      </c>
      <c r="I269" s="35">
        <v>1975</v>
      </c>
      <c r="J269" s="37">
        <v>14.1662</v>
      </c>
      <c r="K269" s="37">
        <v>2.4300000000000002</v>
      </c>
      <c r="L269" s="37">
        <v>1.48</v>
      </c>
      <c r="M269" s="37">
        <v>0.03</v>
      </c>
      <c r="N269" s="37">
        <v>3.3740000000000001</v>
      </c>
      <c r="O269" s="37">
        <v>6.8521999999999998</v>
      </c>
      <c r="P269" s="115">
        <v>1667.28</v>
      </c>
      <c r="Q269" s="37">
        <v>9.98</v>
      </c>
      <c r="R269" s="37">
        <v>1452.7</v>
      </c>
      <c r="S269" s="60">
        <v>6.8699662697046882E-3</v>
      </c>
      <c r="T269" s="64">
        <v>76.099999999999994</v>
      </c>
      <c r="U269" s="65">
        <v>0.52280443312452674</v>
      </c>
      <c r="V269" s="66">
        <v>412.19797618228125</v>
      </c>
      <c r="W269" s="158">
        <v>31.368265987471602</v>
      </c>
    </row>
    <row r="270" spans="1:23" x14ac:dyDescent="0.2">
      <c r="A270" s="276"/>
      <c r="B270" s="35">
        <v>263</v>
      </c>
      <c r="C270" s="113" t="s">
        <v>991</v>
      </c>
      <c r="D270" s="114">
        <v>3.5</v>
      </c>
      <c r="E270" s="10">
        <v>435</v>
      </c>
      <c r="F270" s="32" t="s">
        <v>117</v>
      </c>
      <c r="G270" s="32" t="s">
        <v>23</v>
      </c>
      <c r="H270" s="35">
        <v>10</v>
      </c>
      <c r="I270" s="35">
        <v>1963</v>
      </c>
      <c r="J270" s="37">
        <v>5.2460000000000004</v>
      </c>
      <c r="K270" s="37">
        <v>0.459287</v>
      </c>
      <c r="L270" s="37">
        <v>1.7193659999999999</v>
      </c>
      <c r="M270" s="37">
        <v>-2.8699999999999998E-4</v>
      </c>
      <c r="N270" s="37">
        <v>0</v>
      </c>
      <c r="O270" s="37">
        <v>3.067634</v>
      </c>
      <c r="P270" s="115">
        <v>446.39</v>
      </c>
      <c r="Q270" s="37">
        <v>3.067634</v>
      </c>
      <c r="R270" s="37">
        <v>446.39</v>
      </c>
      <c r="S270" s="60">
        <v>6.87209390891373E-3</v>
      </c>
      <c r="T270" s="64">
        <v>67.58</v>
      </c>
      <c r="U270" s="65">
        <v>0.46441610636438985</v>
      </c>
      <c r="V270" s="66">
        <v>412.32563453482379</v>
      </c>
      <c r="W270" s="158">
        <v>27.864966381863393</v>
      </c>
    </row>
    <row r="271" spans="1:23" x14ac:dyDescent="0.2">
      <c r="A271" s="276"/>
      <c r="B271" s="35">
        <v>264</v>
      </c>
      <c r="C271" s="113" t="s">
        <v>586</v>
      </c>
      <c r="D271" s="116">
        <v>3.5</v>
      </c>
      <c r="E271" s="113">
        <v>435</v>
      </c>
      <c r="F271" s="32" t="s">
        <v>593</v>
      </c>
      <c r="G271" s="32" t="s">
        <v>590</v>
      </c>
      <c r="H271" s="35">
        <v>12</v>
      </c>
      <c r="I271" s="35">
        <v>1960</v>
      </c>
      <c r="J271" s="37">
        <v>6.08</v>
      </c>
      <c r="K271" s="37">
        <v>0.69</v>
      </c>
      <c r="L271" s="37">
        <v>1.847</v>
      </c>
      <c r="M271" s="37">
        <v>-0.1</v>
      </c>
      <c r="N271" s="37">
        <v>0.66</v>
      </c>
      <c r="O271" s="37">
        <v>3</v>
      </c>
      <c r="P271" s="115">
        <v>530.4</v>
      </c>
      <c r="Q271" s="37">
        <v>3.3780000000000001</v>
      </c>
      <c r="R271" s="37">
        <v>487.41</v>
      </c>
      <c r="S271" s="60">
        <v>6.9305102480457931E-3</v>
      </c>
      <c r="T271" s="64">
        <v>60.28</v>
      </c>
      <c r="U271" s="65">
        <v>0.41777115775220042</v>
      </c>
      <c r="V271" s="66">
        <v>415.83061488274757</v>
      </c>
      <c r="W271" s="158">
        <v>25.066269465132024</v>
      </c>
    </row>
    <row r="272" spans="1:23" x14ac:dyDescent="0.2">
      <c r="A272" s="276"/>
      <c r="B272" s="35">
        <v>265</v>
      </c>
      <c r="C272" s="113" t="s">
        <v>722</v>
      </c>
      <c r="D272" s="116">
        <v>3.9</v>
      </c>
      <c r="E272" s="10">
        <v>423</v>
      </c>
      <c r="F272" s="32" t="s">
        <v>736</v>
      </c>
      <c r="G272" s="32" t="s">
        <v>23</v>
      </c>
      <c r="H272" s="35">
        <v>8</v>
      </c>
      <c r="I272" s="35">
        <v>1961</v>
      </c>
      <c r="J272" s="37">
        <v>4.3129999999999997</v>
      </c>
      <c r="K272" s="37">
        <v>0.66300000000000003</v>
      </c>
      <c r="L272" s="37">
        <v>1.119</v>
      </c>
      <c r="M272" s="37">
        <v>-0.24</v>
      </c>
      <c r="N272" s="37">
        <v>0.45600000000000002</v>
      </c>
      <c r="O272" s="37">
        <v>2.0750000000000002</v>
      </c>
      <c r="P272" s="115">
        <v>365.15</v>
      </c>
      <c r="Q272" s="37">
        <v>2.5310000000000001</v>
      </c>
      <c r="R272" s="37">
        <v>365.15</v>
      </c>
      <c r="S272" s="60">
        <v>6.9313980555935923E-3</v>
      </c>
      <c r="T272" s="64">
        <v>44.47</v>
      </c>
      <c r="U272" s="65">
        <v>0.30823927153224706</v>
      </c>
      <c r="V272" s="66">
        <v>415.88388333561556</v>
      </c>
      <c r="W272" s="158">
        <v>18.494356291934821</v>
      </c>
    </row>
    <row r="273" spans="1:23" x14ac:dyDescent="0.2">
      <c r="A273" s="276"/>
      <c r="B273" s="35">
        <v>266</v>
      </c>
      <c r="C273" s="113" t="s">
        <v>886</v>
      </c>
      <c r="D273" s="116">
        <v>3.9</v>
      </c>
      <c r="E273" s="113">
        <v>423</v>
      </c>
      <c r="F273" s="32" t="s">
        <v>907</v>
      </c>
      <c r="G273" s="32" t="s">
        <v>891</v>
      </c>
      <c r="H273" s="35">
        <v>8</v>
      </c>
      <c r="I273" s="35">
        <v>2013</v>
      </c>
      <c r="J273" s="37">
        <v>14.496</v>
      </c>
      <c r="K273" s="37">
        <v>0.78500000000000003</v>
      </c>
      <c r="L273" s="37">
        <v>0</v>
      </c>
      <c r="M273" s="37">
        <v>0</v>
      </c>
      <c r="N273" s="37">
        <v>0.36375299999999999</v>
      </c>
      <c r="O273" s="37">
        <v>13.347</v>
      </c>
      <c r="P273" s="115">
        <v>1934.42</v>
      </c>
      <c r="Q273" s="37">
        <v>3.98</v>
      </c>
      <c r="R273" s="37">
        <v>568.13</v>
      </c>
      <c r="S273" s="60">
        <f>Q273/R273</f>
        <v>7.0054388960273176E-3</v>
      </c>
      <c r="T273" s="64">
        <v>52.646999999999998</v>
      </c>
      <c r="U273" s="65">
        <f>S273*T273</f>
        <v>0.36881534155915019</v>
      </c>
      <c r="V273" s="66">
        <f>S273*60*1000</f>
        <v>420.32633376163909</v>
      </c>
      <c r="W273" s="158">
        <f>V273*T273/1000</f>
        <v>22.128920493549014</v>
      </c>
    </row>
    <row r="274" spans="1:23" x14ac:dyDescent="0.2">
      <c r="A274" s="276"/>
      <c r="B274" s="35">
        <v>267</v>
      </c>
      <c r="C274" s="113" t="s">
        <v>991</v>
      </c>
      <c r="D274" s="114">
        <v>3.5</v>
      </c>
      <c r="E274" s="10">
        <v>435</v>
      </c>
      <c r="F274" s="32" t="s">
        <v>116</v>
      </c>
      <c r="G274" s="32" t="s">
        <v>23</v>
      </c>
      <c r="H274" s="35">
        <v>20</v>
      </c>
      <c r="I274" s="35">
        <v>1992</v>
      </c>
      <c r="J274" s="37">
        <v>12.263</v>
      </c>
      <c r="K274" s="37">
        <v>1.4962869999999999</v>
      </c>
      <c r="L274" s="37">
        <v>3.4727679999999999</v>
      </c>
      <c r="M274" s="37">
        <v>-6.8287E-2</v>
      </c>
      <c r="N274" s="37">
        <v>0.73622299999999996</v>
      </c>
      <c r="O274" s="37">
        <v>6.6260089999999998</v>
      </c>
      <c r="P274" s="115">
        <v>1046.99</v>
      </c>
      <c r="Q274" s="37">
        <v>7.3622319999999997</v>
      </c>
      <c r="R274" s="37">
        <v>1046.99</v>
      </c>
      <c r="S274" s="60">
        <v>7.0318073716081333E-3</v>
      </c>
      <c r="T274" s="64">
        <v>67.58</v>
      </c>
      <c r="U274" s="65">
        <v>0.47520954217327765</v>
      </c>
      <c r="V274" s="66">
        <v>421.90844229648798</v>
      </c>
      <c r="W274" s="158">
        <v>28.512572530396657</v>
      </c>
    </row>
    <row r="275" spans="1:23" x14ac:dyDescent="0.2">
      <c r="A275" s="276"/>
      <c r="B275" s="35">
        <v>268</v>
      </c>
      <c r="C275" s="113" t="s">
        <v>268</v>
      </c>
      <c r="D275" s="116">
        <v>3.9</v>
      </c>
      <c r="E275" s="113">
        <v>423</v>
      </c>
      <c r="F275" s="32" t="s">
        <v>272</v>
      </c>
      <c r="G275" s="32" t="s">
        <v>25</v>
      </c>
      <c r="H275" s="35">
        <v>60</v>
      </c>
      <c r="I275" s="35" t="s">
        <v>43</v>
      </c>
      <c r="J275" s="37">
        <v>37.404000000000003</v>
      </c>
      <c r="K275" s="37">
        <v>5.8140000000000001</v>
      </c>
      <c r="L275" s="37">
        <v>8.6340000000000003</v>
      </c>
      <c r="M275" s="37">
        <v>-0.20399999999999999</v>
      </c>
      <c r="N275" s="37">
        <v>0</v>
      </c>
      <c r="O275" s="37">
        <v>23.16</v>
      </c>
      <c r="P275" s="115">
        <v>3292.01</v>
      </c>
      <c r="Q275" s="37">
        <v>23.16</v>
      </c>
      <c r="R275" s="37">
        <v>3292.01</v>
      </c>
      <c r="S275" s="60">
        <v>7.0352155673889197E-3</v>
      </c>
      <c r="T275" s="64">
        <v>58.75</v>
      </c>
      <c r="U275" s="65">
        <v>0.41331891458409903</v>
      </c>
      <c r="V275" s="66">
        <v>422.11293404333514</v>
      </c>
      <c r="W275" s="158">
        <v>24.79913487504594</v>
      </c>
    </row>
    <row r="276" spans="1:23" x14ac:dyDescent="0.2">
      <c r="A276" s="276"/>
      <c r="B276" s="35">
        <v>269</v>
      </c>
      <c r="C276" s="113" t="s">
        <v>292</v>
      </c>
      <c r="D276" s="114">
        <v>3.9</v>
      </c>
      <c r="E276" s="10">
        <v>423</v>
      </c>
      <c r="F276" s="32" t="s">
        <v>303</v>
      </c>
      <c r="G276" s="32"/>
      <c r="H276" s="35">
        <v>100</v>
      </c>
      <c r="I276" s="35">
        <v>1972</v>
      </c>
      <c r="J276" s="37">
        <v>54.66</v>
      </c>
      <c r="K276" s="37">
        <v>10.79505</v>
      </c>
      <c r="L276" s="37">
        <v>12.705</v>
      </c>
      <c r="M276" s="37">
        <v>-0.34005000000000002</v>
      </c>
      <c r="N276" s="37">
        <v>0</v>
      </c>
      <c r="O276" s="37">
        <v>31.500003</v>
      </c>
      <c r="P276" s="115">
        <v>4425.26</v>
      </c>
      <c r="Q276" s="37">
        <v>31.500003</v>
      </c>
      <c r="R276" s="37">
        <v>4425.26</v>
      </c>
      <c r="S276" s="60">
        <v>7.1182264996858934E-3</v>
      </c>
      <c r="T276" s="64">
        <v>53.41</v>
      </c>
      <c r="U276" s="65">
        <v>0.38018447734822353</v>
      </c>
      <c r="V276" s="66">
        <v>427.09358998115357</v>
      </c>
      <c r="W276" s="158">
        <v>22.811068640893414</v>
      </c>
    </row>
    <row r="277" spans="1:23" x14ac:dyDescent="0.2">
      <c r="A277" s="276"/>
      <c r="B277" s="35">
        <v>270</v>
      </c>
      <c r="C277" s="113" t="s">
        <v>292</v>
      </c>
      <c r="D277" s="114">
        <v>3.9</v>
      </c>
      <c r="E277" s="10">
        <v>423</v>
      </c>
      <c r="F277" s="32" t="s">
        <v>305</v>
      </c>
      <c r="G277" s="32" t="s">
        <v>23</v>
      </c>
      <c r="H277" s="35">
        <v>56</v>
      </c>
      <c r="I277" s="35">
        <v>1978</v>
      </c>
      <c r="J277" s="37">
        <v>35.630000000000003</v>
      </c>
      <c r="K277" s="37">
        <v>8.0833560000000002</v>
      </c>
      <c r="L277" s="37">
        <v>1.9679759999999999</v>
      </c>
      <c r="M277" s="37">
        <v>0.178646</v>
      </c>
      <c r="N277" s="37">
        <v>0</v>
      </c>
      <c r="O277" s="37">
        <v>25.400013000000001</v>
      </c>
      <c r="P277" s="115">
        <v>3531.43</v>
      </c>
      <c r="Q277" s="37">
        <v>25.400013000000001</v>
      </c>
      <c r="R277" s="37">
        <v>3531.43</v>
      </c>
      <c r="S277" s="60">
        <v>7.1925574059233804E-3</v>
      </c>
      <c r="T277" s="64">
        <v>53.41</v>
      </c>
      <c r="U277" s="65">
        <v>0.38415449105036775</v>
      </c>
      <c r="V277" s="66">
        <v>431.5534443554028</v>
      </c>
      <c r="W277" s="158">
        <v>23.04926946302206</v>
      </c>
    </row>
    <row r="278" spans="1:23" x14ac:dyDescent="0.2">
      <c r="A278" s="276"/>
      <c r="B278" s="35">
        <v>271</v>
      </c>
      <c r="C278" s="113" t="s">
        <v>722</v>
      </c>
      <c r="D278" s="114">
        <v>3.9</v>
      </c>
      <c r="E278" s="10">
        <v>423</v>
      </c>
      <c r="F278" s="32" t="s">
        <v>737</v>
      </c>
      <c r="G278" s="32" t="s">
        <v>23</v>
      </c>
      <c r="H278" s="35">
        <v>75</v>
      </c>
      <c r="I278" s="35">
        <v>1976</v>
      </c>
      <c r="J278" s="37">
        <v>40.9</v>
      </c>
      <c r="K278" s="37">
        <v>6.4260000000000002</v>
      </c>
      <c r="L278" s="37">
        <v>5.5060000000000002</v>
      </c>
      <c r="M278" s="37">
        <v>-0.40600000000000003</v>
      </c>
      <c r="N278" s="37">
        <v>5.2140000000000004</v>
      </c>
      <c r="O278" s="37">
        <v>23.754000000000001</v>
      </c>
      <c r="P278" s="115">
        <v>3970.31</v>
      </c>
      <c r="Q278" s="37">
        <v>28.968</v>
      </c>
      <c r="R278" s="37">
        <v>3970.31</v>
      </c>
      <c r="S278" s="60">
        <v>7.2961557158005294E-3</v>
      </c>
      <c r="T278" s="64">
        <v>44.47</v>
      </c>
      <c r="U278" s="65">
        <v>0.32446004468164952</v>
      </c>
      <c r="V278" s="66">
        <v>437.76934294803175</v>
      </c>
      <c r="W278" s="158">
        <v>19.46760268089897</v>
      </c>
    </row>
    <row r="279" spans="1:23" x14ac:dyDescent="0.2">
      <c r="A279" s="276"/>
      <c r="B279" s="35">
        <v>272</v>
      </c>
      <c r="C279" s="113" t="s">
        <v>613</v>
      </c>
      <c r="D279" s="114">
        <v>4.7</v>
      </c>
      <c r="E279" s="10">
        <v>399</v>
      </c>
      <c r="F279" s="32" t="s">
        <v>623</v>
      </c>
      <c r="G279" s="32" t="s">
        <v>622</v>
      </c>
      <c r="H279" s="35">
        <v>20</v>
      </c>
      <c r="I279" s="35">
        <v>1979</v>
      </c>
      <c r="J279" s="37">
        <v>10.113</v>
      </c>
      <c r="K279" s="37">
        <v>1.2769999999999999</v>
      </c>
      <c r="L279" s="37">
        <v>1.782</v>
      </c>
      <c r="M279" s="37">
        <v>-2E-3</v>
      </c>
      <c r="N279" s="37">
        <v>1.27</v>
      </c>
      <c r="O279" s="37">
        <v>5.7859999999999996</v>
      </c>
      <c r="P279" s="115">
        <v>964.06</v>
      </c>
      <c r="Q279" s="37">
        <v>7.056</v>
      </c>
      <c r="R279" s="37">
        <v>964.06</v>
      </c>
      <c r="S279" s="60">
        <v>7.3190465323735038E-3</v>
      </c>
      <c r="T279" s="64">
        <v>59.841000000000001</v>
      </c>
      <c r="U279" s="65">
        <v>0.43797906354376287</v>
      </c>
      <c r="V279" s="66">
        <v>439.14279194241021</v>
      </c>
      <c r="W279" s="158">
        <v>26.27874381262577</v>
      </c>
    </row>
    <row r="280" spans="1:23" x14ac:dyDescent="0.2">
      <c r="A280" s="276"/>
      <c r="B280" s="35">
        <v>273</v>
      </c>
      <c r="C280" s="113" t="s">
        <v>461</v>
      </c>
      <c r="D280" s="116">
        <v>3.9</v>
      </c>
      <c r="E280" s="113">
        <v>423</v>
      </c>
      <c r="F280" s="32" t="s">
        <v>475</v>
      </c>
      <c r="G280" s="32" t="s">
        <v>25</v>
      </c>
      <c r="H280" s="35">
        <v>19</v>
      </c>
      <c r="I280" s="35" t="s">
        <v>43</v>
      </c>
      <c r="J280" s="37">
        <v>11.584</v>
      </c>
      <c r="K280" s="37">
        <v>2.653</v>
      </c>
      <c r="L280" s="37">
        <v>1.6830000000000001</v>
      </c>
      <c r="M280" s="37">
        <v>0</v>
      </c>
      <c r="N280" s="37">
        <v>0</v>
      </c>
      <c r="O280" s="37">
        <v>7.2480000000000002</v>
      </c>
      <c r="P280" s="115">
        <v>986.21</v>
      </c>
      <c r="Q280" s="37">
        <v>7.2480000000000002</v>
      </c>
      <c r="R280" s="37">
        <v>986.21</v>
      </c>
      <c r="S280" s="60">
        <v>7.3493475020533156E-3</v>
      </c>
      <c r="T280" s="64">
        <v>78.7</v>
      </c>
      <c r="U280" s="65">
        <v>0.57839364841159591</v>
      </c>
      <c r="V280" s="66">
        <v>440.9608501231989</v>
      </c>
      <c r="W280" s="158">
        <v>34.703618904695752</v>
      </c>
    </row>
    <row r="281" spans="1:23" x14ac:dyDescent="0.2">
      <c r="A281" s="276"/>
      <c r="B281" s="35">
        <v>274</v>
      </c>
      <c r="C281" s="122" t="s">
        <v>41</v>
      </c>
      <c r="D281" s="114">
        <v>3.9</v>
      </c>
      <c r="E281" s="10">
        <v>423</v>
      </c>
      <c r="F281" s="24" t="s">
        <v>52</v>
      </c>
      <c r="G281" s="32" t="s">
        <v>23</v>
      </c>
      <c r="H281" s="10">
        <v>20</v>
      </c>
      <c r="I281" s="13" t="s">
        <v>43</v>
      </c>
      <c r="J281" s="36">
        <v>13.91</v>
      </c>
      <c r="K281" s="36">
        <v>1.55</v>
      </c>
      <c r="L281" s="36">
        <v>3.37</v>
      </c>
      <c r="M281" s="36">
        <v>0.08</v>
      </c>
      <c r="N281" s="37">
        <v>1.6037999999999999</v>
      </c>
      <c r="O281" s="37">
        <v>7.3062000000000005</v>
      </c>
      <c r="P281" s="51">
        <v>1189.8399999999999</v>
      </c>
      <c r="Q281" s="36">
        <v>8.91</v>
      </c>
      <c r="R281" s="33">
        <v>1189.8399999999999</v>
      </c>
      <c r="S281" s="60">
        <f>Q281/R281</f>
        <v>7.4884018019229486E-3</v>
      </c>
      <c r="T281" s="64">
        <v>56</v>
      </c>
      <c r="U281" s="65">
        <f>S281*T281</f>
        <v>0.41935050090768511</v>
      </c>
      <c r="V281" s="66">
        <f>S281*60*1000</f>
        <v>449.30410811537689</v>
      </c>
      <c r="W281" s="158">
        <f>V281*T281/1000</f>
        <v>25.161030054461104</v>
      </c>
    </row>
    <row r="282" spans="1:23" x14ac:dyDescent="0.2">
      <c r="A282" s="276"/>
      <c r="B282" s="35">
        <v>275</v>
      </c>
      <c r="C282" s="113" t="s">
        <v>292</v>
      </c>
      <c r="D282" s="114">
        <v>3.9</v>
      </c>
      <c r="E282" s="10">
        <v>423</v>
      </c>
      <c r="F282" s="32" t="s">
        <v>310</v>
      </c>
      <c r="G282" s="32"/>
      <c r="H282" s="35">
        <v>60</v>
      </c>
      <c r="I282" s="35">
        <v>1968</v>
      </c>
      <c r="J282" s="37">
        <v>32.35</v>
      </c>
      <c r="K282" s="37">
        <v>6.9140470000000001</v>
      </c>
      <c r="L282" s="37">
        <v>7.7989800000000002</v>
      </c>
      <c r="M282" s="37">
        <v>-2.783045</v>
      </c>
      <c r="N282" s="37">
        <v>0</v>
      </c>
      <c r="O282" s="37">
        <v>20.420000999999999</v>
      </c>
      <c r="P282" s="115">
        <v>2714.92</v>
      </c>
      <c r="Q282" s="37">
        <v>20.420000999999999</v>
      </c>
      <c r="R282" s="37">
        <v>2714.92</v>
      </c>
      <c r="S282" s="60">
        <v>7.5214006305894827E-3</v>
      </c>
      <c r="T282" s="64">
        <v>53.41</v>
      </c>
      <c r="U282" s="65">
        <v>0.40171800767978422</v>
      </c>
      <c r="V282" s="66">
        <v>451.28403783536896</v>
      </c>
      <c r="W282" s="158">
        <v>24.103080460787055</v>
      </c>
    </row>
    <row r="283" spans="1:23" x14ac:dyDescent="0.2">
      <c r="A283" s="276"/>
      <c r="B283" s="35">
        <v>276</v>
      </c>
      <c r="C283" s="113" t="s">
        <v>292</v>
      </c>
      <c r="D283" s="114">
        <v>3.9</v>
      </c>
      <c r="E283" s="10">
        <v>423</v>
      </c>
      <c r="F283" s="32" t="s">
        <v>306</v>
      </c>
      <c r="G283" s="32" t="s">
        <v>23</v>
      </c>
      <c r="H283" s="35">
        <v>54</v>
      </c>
      <c r="I283" s="35">
        <v>1982</v>
      </c>
      <c r="J283" s="37">
        <v>32.19</v>
      </c>
      <c r="K283" s="37">
        <v>4.2839999999999998</v>
      </c>
      <c r="L283" s="37">
        <v>1.1160000000000001</v>
      </c>
      <c r="M283" s="37">
        <v>0</v>
      </c>
      <c r="N283" s="37">
        <v>0</v>
      </c>
      <c r="O283" s="37">
        <v>26.79</v>
      </c>
      <c r="P283" s="115">
        <v>3554.75</v>
      </c>
      <c r="Q283" s="37">
        <v>26.79</v>
      </c>
      <c r="R283" s="37">
        <v>3554.75</v>
      </c>
      <c r="S283" s="60">
        <v>7.5363949644841411E-3</v>
      </c>
      <c r="T283" s="64">
        <v>53.41</v>
      </c>
      <c r="U283" s="65">
        <v>0.40251885505309792</v>
      </c>
      <c r="V283" s="66">
        <v>452.18369786904844</v>
      </c>
      <c r="W283" s="158">
        <v>24.151131303185878</v>
      </c>
    </row>
    <row r="284" spans="1:23" x14ac:dyDescent="0.2">
      <c r="A284" s="276"/>
      <c r="B284" s="35">
        <v>277</v>
      </c>
      <c r="C284" s="113" t="s">
        <v>722</v>
      </c>
      <c r="D284" s="116">
        <v>3.9</v>
      </c>
      <c r="E284" s="10">
        <v>423</v>
      </c>
      <c r="F284" s="32" t="s">
        <v>738</v>
      </c>
      <c r="G284" s="32" t="s">
        <v>23</v>
      </c>
      <c r="H284" s="35">
        <v>108</v>
      </c>
      <c r="I284" s="35">
        <v>1978</v>
      </c>
      <c r="J284" s="37">
        <v>68.045000000000002</v>
      </c>
      <c r="K284" s="37">
        <v>9.4860000000000007</v>
      </c>
      <c r="L284" s="37">
        <v>11.954000000000001</v>
      </c>
      <c r="M284" s="37">
        <v>-1.454</v>
      </c>
      <c r="N284" s="37">
        <v>8.3889999999999993</v>
      </c>
      <c r="O284" s="37">
        <v>38.216000000000001</v>
      </c>
      <c r="P284" s="115">
        <v>6174.89</v>
      </c>
      <c r="Q284" s="37">
        <v>46.604999999999997</v>
      </c>
      <c r="R284" s="37">
        <v>6174.89</v>
      </c>
      <c r="S284" s="60">
        <v>7.5475028704964772E-3</v>
      </c>
      <c r="T284" s="64">
        <v>44.47</v>
      </c>
      <c r="U284" s="65">
        <v>0.33563745265097833</v>
      </c>
      <c r="V284" s="66">
        <v>452.85017222978865</v>
      </c>
      <c r="W284" s="158">
        <v>20.1382471590587</v>
      </c>
    </row>
    <row r="285" spans="1:23" x14ac:dyDescent="0.2">
      <c r="A285" s="276"/>
      <c r="B285" s="35">
        <v>278</v>
      </c>
      <c r="C285" s="113" t="s">
        <v>461</v>
      </c>
      <c r="D285" s="116">
        <v>3.9</v>
      </c>
      <c r="E285" s="113">
        <v>423</v>
      </c>
      <c r="F285" s="32" t="s">
        <v>476</v>
      </c>
      <c r="G285" s="32" t="s">
        <v>24</v>
      </c>
      <c r="H285" s="35">
        <v>6</v>
      </c>
      <c r="I285" s="35" t="s">
        <v>43</v>
      </c>
      <c r="J285" s="37">
        <v>3.6480000000000006</v>
      </c>
      <c r="K285" s="37">
        <v>1.1220000000000001</v>
      </c>
      <c r="L285" s="37">
        <v>6.8000000000000005E-2</v>
      </c>
      <c r="M285" s="37">
        <v>0</v>
      </c>
      <c r="N285" s="37">
        <v>0</v>
      </c>
      <c r="O285" s="37">
        <v>2.4580000000000002</v>
      </c>
      <c r="P285" s="115">
        <v>325.38</v>
      </c>
      <c r="Q285" s="37">
        <v>2.4580000000000002</v>
      </c>
      <c r="R285" s="37">
        <v>325.38</v>
      </c>
      <c r="S285" s="60">
        <v>7.554244268240212E-3</v>
      </c>
      <c r="T285" s="64">
        <v>78.7</v>
      </c>
      <c r="U285" s="65">
        <v>0.59451902391050471</v>
      </c>
      <c r="V285" s="66">
        <v>453.25465609441272</v>
      </c>
      <c r="W285" s="158">
        <v>35.671141434630286</v>
      </c>
    </row>
    <row r="286" spans="1:23" x14ac:dyDescent="0.2">
      <c r="A286" s="276"/>
      <c r="B286" s="35">
        <v>279</v>
      </c>
      <c r="C286" s="113" t="s">
        <v>722</v>
      </c>
      <c r="D286" s="114">
        <v>3.9</v>
      </c>
      <c r="E286" s="10">
        <v>423</v>
      </c>
      <c r="F286" s="32" t="s">
        <v>739</v>
      </c>
      <c r="G286" s="32" t="s">
        <v>23</v>
      </c>
      <c r="H286" s="35">
        <v>54</v>
      </c>
      <c r="I286" s="35">
        <v>1981</v>
      </c>
      <c r="J286" s="37">
        <v>35.139000000000003</v>
      </c>
      <c r="K286" s="37">
        <v>4.9980000000000002</v>
      </c>
      <c r="L286" s="37">
        <v>7.093</v>
      </c>
      <c r="M286" s="37">
        <v>9.0999999999999998E-2</v>
      </c>
      <c r="N286" s="37">
        <v>0</v>
      </c>
      <c r="O286" s="37">
        <v>23.047999999999998</v>
      </c>
      <c r="P286" s="115">
        <v>2965.59</v>
      </c>
      <c r="Q286" s="37">
        <v>22.530999999999999</v>
      </c>
      <c r="R286" s="37">
        <v>2899.08</v>
      </c>
      <c r="S286" s="60">
        <v>7.7717758737254573E-3</v>
      </c>
      <c r="T286" s="64">
        <v>44.47</v>
      </c>
      <c r="U286" s="65">
        <v>0.34561087310457106</v>
      </c>
      <c r="V286" s="66">
        <v>466.30655242352742</v>
      </c>
      <c r="W286" s="158">
        <v>20.736652386274265</v>
      </c>
    </row>
    <row r="287" spans="1:23" x14ac:dyDescent="0.2">
      <c r="A287" s="276"/>
      <c r="B287" s="35">
        <v>280</v>
      </c>
      <c r="C287" s="113" t="s">
        <v>691</v>
      </c>
      <c r="D287" s="114">
        <v>3.1</v>
      </c>
      <c r="E287" s="10">
        <v>447</v>
      </c>
      <c r="F287" s="121" t="s">
        <v>695</v>
      </c>
      <c r="G287" s="32" t="s">
        <v>25</v>
      </c>
      <c r="H287" s="35">
        <v>20</v>
      </c>
      <c r="I287" s="35">
        <v>1989</v>
      </c>
      <c r="J287" s="37">
        <v>13.721</v>
      </c>
      <c r="K287" s="37">
        <v>2.37</v>
      </c>
      <c r="L287" s="37">
        <v>3.15</v>
      </c>
      <c r="M287" s="37">
        <v>-0.43</v>
      </c>
      <c r="N287" s="37"/>
      <c r="O287" s="37">
        <v>8.16</v>
      </c>
      <c r="P287" s="115">
        <v>1042.6199999999999</v>
      </c>
      <c r="Q287" s="37">
        <v>8.16</v>
      </c>
      <c r="R287" s="37">
        <v>1042.6199999999999</v>
      </c>
      <c r="S287" s="60">
        <v>7.8264372446337129E-3</v>
      </c>
      <c r="T287" s="64">
        <v>70.305000000000007</v>
      </c>
      <c r="U287" s="65">
        <v>0.55023767048397321</v>
      </c>
      <c r="V287" s="66">
        <v>469.58623467802278</v>
      </c>
      <c r="W287" s="158">
        <v>33.014260229038392</v>
      </c>
    </row>
    <row r="288" spans="1:23" x14ac:dyDescent="0.2">
      <c r="A288" s="276"/>
      <c r="B288" s="35">
        <v>281</v>
      </c>
      <c r="C288" s="122" t="s">
        <v>41</v>
      </c>
      <c r="D288" s="114">
        <v>3.9</v>
      </c>
      <c r="E288" s="10">
        <v>423</v>
      </c>
      <c r="F288" s="24" t="s">
        <v>53</v>
      </c>
      <c r="G288" s="11" t="s">
        <v>24</v>
      </c>
      <c r="H288" s="12">
        <v>15</v>
      </c>
      <c r="I288" s="13" t="s">
        <v>43</v>
      </c>
      <c r="J288" s="36">
        <v>12.45</v>
      </c>
      <c r="K288" s="36">
        <v>2.57</v>
      </c>
      <c r="L288" s="36">
        <v>1.99</v>
      </c>
      <c r="M288" s="36">
        <v>-0.89</v>
      </c>
      <c r="N288" s="37">
        <v>1.5803999999999998</v>
      </c>
      <c r="O288" s="37">
        <v>7.1995999999999993</v>
      </c>
      <c r="P288" s="52">
        <v>1120.1099999999999</v>
      </c>
      <c r="Q288" s="36">
        <v>8.7799999999999994</v>
      </c>
      <c r="R288" s="27">
        <v>1120.1099999999999</v>
      </c>
      <c r="S288" s="60">
        <f>Q288/R288</f>
        <v>7.8385158600494595E-3</v>
      </c>
      <c r="T288" s="64">
        <v>56</v>
      </c>
      <c r="U288" s="65">
        <f>S288*T288</f>
        <v>0.43895688816276973</v>
      </c>
      <c r="V288" s="66">
        <f>S288*60*1000</f>
        <v>470.31095160296752</v>
      </c>
      <c r="W288" s="158">
        <f>V288*T288/1000</f>
        <v>26.337413289766179</v>
      </c>
    </row>
    <row r="289" spans="1:23" x14ac:dyDescent="0.2">
      <c r="A289" s="276"/>
      <c r="B289" s="35">
        <v>282</v>
      </c>
      <c r="C289" s="113" t="s">
        <v>991</v>
      </c>
      <c r="D289" s="114">
        <v>3.5</v>
      </c>
      <c r="E289" s="10">
        <v>435</v>
      </c>
      <c r="F289" s="32" t="s">
        <v>118</v>
      </c>
      <c r="G289" s="32" t="s">
        <v>23</v>
      </c>
      <c r="H289" s="35">
        <v>10</v>
      </c>
      <c r="I289" s="35">
        <v>1961</v>
      </c>
      <c r="J289" s="37">
        <v>6.024</v>
      </c>
      <c r="K289" s="37">
        <v>0.461258</v>
      </c>
      <c r="L289" s="37">
        <v>2.0885050000000001</v>
      </c>
      <c r="M289" s="37">
        <v>-5.3258E-2</v>
      </c>
      <c r="N289" s="37">
        <v>0</v>
      </c>
      <c r="O289" s="37">
        <v>3.527495</v>
      </c>
      <c r="P289" s="115">
        <v>442.2</v>
      </c>
      <c r="Q289" s="37">
        <v>3.527495</v>
      </c>
      <c r="R289" s="37">
        <v>442.2</v>
      </c>
      <c r="S289" s="60">
        <v>7.9771483491632746E-3</v>
      </c>
      <c r="T289" s="64">
        <v>67.58</v>
      </c>
      <c r="U289" s="65">
        <v>0.53909568543645403</v>
      </c>
      <c r="V289" s="66">
        <v>478.6289009497965</v>
      </c>
      <c r="W289" s="158">
        <v>32.345741126187249</v>
      </c>
    </row>
    <row r="290" spans="1:23" x14ac:dyDescent="0.2">
      <c r="A290" s="276"/>
      <c r="B290" s="35">
        <v>283</v>
      </c>
      <c r="C290" s="113" t="s">
        <v>991</v>
      </c>
      <c r="D290" s="114">
        <v>3.5</v>
      </c>
      <c r="E290" s="10">
        <v>435</v>
      </c>
      <c r="F290" s="32" t="s">
        <v>119</v>
      </c>
      <c r="G290" s="32" t="s">
        <v>120</v>
      </c>
      <c r="H290" s="35">
        <v>8</v>
      </c>
      <c r="I290" s="35">
        <v>1955</v>
      </c>
      <c r="J290" s="37">
        <v>3.31</v>
      </c>
      <c r="K290" s="37">
        <v>0</v>
      </c>
      <c r="L290" s="37">
        <v>0</v>
      </c>
      <c r="M290" s="37">
        <v>0</v>
      </c>
      <c r="N290" s="37">
        <v>0</v>
      </c>
      <c r="O290" s="37">
        <v>3.31</v>
      </c>
      <c r="P290" s="115">
        <v>410.54</v>
      </c>
      <c r="Q290" s="37">
        <v>3.3</v>
      </c>
      <c r="R290" s="37">
        <v>410.54</v>
      </c>
      <c r="S290" s="60">
        <v>8.038193598674916E-3</v>
      </c>
      <c r="T290" s="64">
        <v>67.58</v>
      </c>
      <c r="U290" s="65">
        <v>0.54322112339845086</v>
      </c>
      <c r="V290" s="66">
        <v>482.29161592049496</v>
      </c>
      <c r="W290" s="158">
        <v>32.593267403907049</v>
      </c>
    </row>
    <row r="291" spans="1:23" x14ac:dyDescent="0.2">
      <c r="A291" s="276"/>
      <c r="B291" s="35">
        <v>284</v>
      </c>
      <c r="C291" s="123" t="s">
        <v>54</v>
      </c>
      <c r="D291" s="124">
        <v>3.3</v>
      </c>
      <c r="E291" s="113">
        <v>441</v>
      </c>
      <c r="F291" s="38" t="s">
        <v>55</v>
      </c>
      <c r="G291" s="11" t="s">
        <v>24</v>
      </c>
      <c r="H291" s="12">
        <v>50</v>
      </c>
      <c r="I291" s="13" t="s">
        <v>43</v>
      </c>
      <c r="J291" s="36">
        <v>30.12</v>
      </c>
      <c r="K291" s="36">
        <v>4.08</v>
      </c>
      <c r="L291" s="36">
        <v>5.48</v>
      </c>
      <c r="M291" s="36">
        <v>-0.46</v>
      </c>
      <c r="N291" s="37">
        <v>3.7835999999999999</v>
      </c>
      <c r="O291" s="37">
        <v>17.2364</v>
      </c>
      <c r="P291" s="53">
        <v>2594.9699999999998</v>
      </c>
      <c r="Q291" s="36">
        <v>21.02</v>
      </c>
      <c r="R291" s="30">
        <v>2594.9699999999998</v>
      </c>
      <c r="S291" s="60">
        <f>Q291/R291</f>
        <v>8.1002863231559516E-3</v>
      </c>
      <c r="T291" s="64">
        <v>56</v>
      </c>
      <c r="U291" s="65">
        <f>S291*T291</f>
        <v>0.45361603409673329</v>
      </c>
      <c r="V291" s="66">
        <f>S291*60*1000</f>
        <v>486.01717938935707</v>
      </c>
      <c r="W291" s="158">
        <f>V291*T291/1000</f>
        <v>27.216962045803996</v>
      </c>
    </row>
    <row r="292" spans="1:23" x14ac:dyDescent="0.2">
      <c r="A292" s="276"/>
      <c r="B292" s="35">
        <v>285</v>
      </c>
      <c r="C292" s="113" t="s">
        <v>333</v>
      </c>
      <c r="D292" s="116">
        <v>6</v>
      </c>
      <c r="E292" s="113">
        <v>372</v>
      </c>
      <c r="F292" s="32" t="s">
        <v>345</v>
      </c>
      <c r="G292" s="32" t="s">
        <v>336</v>
      </c>
      <c r="H292" s="35">
        <v>34</v>
      </c>
      <c r="I292" s="35">
        <v>1987</v>
      </c>
      <c r="J292" s="37">
        <v>25.619900000000001</v>
      </c>
      <c r="K292" s="37">
        <v>4.2953000000000001</v>
      </c>
      <c r="L292" s="37">
        <v>3.6</v>
      </c>
      <c r="M292" s="37">
        <v>0</v>
      </c>
      <c r="N292" s="37">
        <v>3.1903999999999999</v>
      </c>
      <c r="O292" s="37">
        <v>14.5342</v>
      </c>
      <c r="P292" s="115">
        <v>2170.6999999999998</v>
      </c>
      <c r="Q292" s="37">
        <v>17.2319</v>
      </c>
      <c r="R292" s="37">
        <v>2119.61</v>
      </c>
      <c r="S292" s="60">
        <v>8.1297502842504043E-3</v>
      </c>
      <c r="T292" s="64">
        <v>56.2</v>
      </c>
      <c r="U292" s="65">
        <v>0.45689196597487275</v>
      </c>
      <c r="V292" s="66">
        <v>487.78501705502424</v>
      </c>
      <c r="W292" s="158">
        <v>27.413517958492363</v>
      </c>
    </row>
    <row r="293" spans="1:23" x14ac:dyDescent="0.2">
      <c r="A293" s="276"/>
      <c r="B293" s="35">
        <v>286</v>
      </c>
      <c r="C293" s="113" t="s">
        <v>227</v>
      </c>
      <c r="D293" s="116">
        <v>3.9</v>
      </c>
      <c r="E293" s="113">
        <v>423</v>
      </c>
      <c r="F293" s="32" t="s">
        <v>238</v>
      </c>
      <c r="G293" s="32" t="s">
        <v>24</v>
      </c>
      <c r="H293" s="35">
        <v>30</v>
      </c>
      <c r="I293" s="35" t="s">
        <v>43</v>
      </c>
      <c r="J293" s="37">
        <f>SUM(K293:O293)</f>
        <v>20.051120000000001</v>
      </c>
      <c r="K293" s="37">
        <v>3.3660000000000001</v>
      </c>
      <c r="L293" s="37">
        <v>4.8</v>
      </c>
      <c r="M293" s="37">
        <v>-0.48688000000000003</v>
      </c>
      <c r="N293" s="37"/>
      <c r="O293" s="37">
        <v>12.372</v>
      </c>
      <c r="P293" s="115">
        <v>1511.9</v>
      </c>
      <c r="Q293" s="37">
        <v>12.372</v>
      </c>
      <c r="R293" s="37">
        <v>1511.9</v>
      </c>
      <c r="S293" s="60">
        <f>Q293/R293</f>
        <v>8.1830808915933587E-3</v>
      </c>
      <c r="T293" s="64">
        <v>47.850999999999999</v>
      </c>
      <c r="U293" s="65">
        <f>S293*T293</f>
        <v>0.39156860374363378</v>
      </c>
      <c r="V293" s="66">
        <f>S293*60*1000</f>
        <v>490.9848534956015</v>
      </c>
      <c r="W293" s="158">
        <f>V293*T293/1000</f>
        <v>23.494116224618029</v>
      </c>
    </row>
    <row r="294" spans="1:23" x14ac:dyDescent="0.2">
      <c r="A294" s="276"/>
      <c r="B294" s="35">
        <v>287</v>
      </c>
      <c r="C294" s="113" t="s">
        <v>586</v>
      </c>
      <c r="D294" s="116">
        <v>3.5</v>
      </c>
      <c r="E294" s="113">
        <v>435</v>
      </c>
      <c r="F294" s="32" t="s">
        <v>596</v>
      </c>
      <c r="G294" s="32" t="s">
        <v>590</v>
      </c>
      <c r="H294" s="35">
        <v>12</v>
      </c>
      <c r="I294" s="35">
        <v>1987</v>
      </c>
      <c r="J294" s="37">
        <v>5.88</v>
      </c>
      <c r="K294" s="37"/>
      <c r="L294" s="37"/>
      <c r="M294" s="37"/>
      <c r="N294" s="37"/>
      <c r="O294" s="37"/>
      <c r="P294" s="115">
        <v>711.66</v>
      </c>
      <c r="Q294" s="37">
        <v>5.88</v>
      </c>
      <c r="R294" s="37">
        <v>711.66</v>
      </c>
      <c r="S294" s="60">
        <v>8.2623724812410423E-3</v>
      </c>
      <c r="T294" s="64">
        <v>60.28</v>
      </c>
      <c r="U294" s="65">
        <v>0.49805581316921005</v>
      </c>
      <c r="V294" s="66">
        <v>495.74234887446255</v>
      </c>
      <c r="W294" s="158">
        <v>29.883348790152603</v>
      </c>
    </row>
    <row r="295" spans="1:23" x14ac:dyDescent="0.2">
      <c r="A295" s="276"/>
      <c r="B295" s="35">
        <v>288</v>
      </c>
      <c r="C295" s="113" t="s">
        <v>990</v>
      </c>
      <c r="D295" s="116">
        <v>3.1</v>
      </c>
      <c r="E295" s="113">
        <v>447</v>
      </c>
      <c r="F295" s="125" t="s">
        <v>941</v>
      </c>
      <c r="G295" s="125" t="s">
        <v>942</v>
      </c>
      <c r="H295" s="113">
        <v>60</v>
      </c>
      <c r="I295" s="113">
        <v>1978</v>
      </c>
      <c r="J295" s="126">
        <v>51.758000000000003</v>
      </c>
      <c r="K295" s="126">
        <v>7.4447400000000004</v>
      </c>
      <c r="L295" s="126">
        <v>12.97152</v>
      </c>
      <c r="M295" s="126">
        <v>0.91925699999999999</v>
      </c>
      <c r="N295" s="126">
        <v>0</v>
      </c>
      <c r="O295" s="126">
        <v>30.42248</v>
      </c>
      <c r="P295" s="127">
        <v>3663.79</v>
      </c>
      <c r="Q295" s="126">
        <v>30.42248</v>
      </c>
      <c r="R295" s="126">
        <v>3663.79</v>
      </c>
      <c r="S295" s="128">
        <v>8.30355451595206E-3</v>
      </c>
      <c r="T295" s="129">
        <v>51.6</v>
      </c>
      <c r="U295" s="129">
        <v>0.42846341302312629</v>
      </c>
      <c r="V295" s="130">
        <v>498.2132709571236</v>
      </c>
      <c r="W295" s="159">
        <v>25.70780478138758</v>
      </c>
    </row>
    <row r="296" spans="1:23" x14ac:dyDescent="0.2">
      <c r="A296" s="276"/>
      <c r="B296" s="35">
        <v>289</v>
      </c>
      <c r="C296" s="113" t="s">
        <v>461</v>
      </c>
      <c r="D296" s="116">
        <v>3.9</v>
      </c>
      <c r="E296" s="113">
        <v>423</v>
      </c>
      <c r="F296" s="32" t="s">
        <v>477</v>
      </c>
      <c r="G296" s="32" t="s">
        <v>24</v>
      </c>
      <c r="H296" s="35">
        <v>36</v>
      </c>
      <c r="I296" s="35" t="s">
        <v>43</v>
      </c>
      <c r="J296" s="37">
        <v>20.265000000000001</v>
      </c>
      <c r="K296" s="37">
        <v>2.9449999999999998</v>
      </c>
      <c r="L296" s="37">
        <v>4.524</v>
      </c>
      <c r="M296" s="37">
        <v>0</v>
      </c>
      <c r="N296" s="37">
        <v>0</v>
      </c>
      <c r="O296" s="37">
        <v>12.795999999999999</v>
      </c>
      <c r="P296" s="115">
        <v>1527.82</v>
      </c>
      <c r="Q296" s="37">
        <v>12.795999999999999</v>
      </c>
      <c r="R296" s="37">
        <v>1527.82</v>
      </c>
      <c r="S296" s="60">
        <v>8.3753321726381374E-3</v>
      </c>
      <c r="T296" s="64">
        <v>78.7</v>
      </c>
      <c r="U296" s="65">
        <v>0.65913864198662142</v>
      </c>
      <c r="V296" s="66">
        <v>502.51993035828826</v>
      </c>
      <c r="W296" s="158">
        <v>39.548318519197288</v>
      </c>
    </row>
    <row r="297" spans="1:23" x14ac:dyDescent="0.2">
      <c r="A297" s="276"/>
      <c r="B297" s="35">
        <v>290</v>
      </c>
      <c r="C297" s="113" t="s">
        <v>990</v>
      </c>
      <c r="D297" s="116">
        <v>3.1</v>
      </c>
      <c r="E297" s="113">
        <v>447</v>
      </c>
      <c r="F297" s="125" t="s">
        <v>962</v>
      </c>
      <c r="G297" s="125" t="s">
        <v>963</v>
      </c>
      <c r="H297" s="113">
        <v>22</v>
      </c>
      <c r="I297" s="113" t="s">
        <v>43</v>
      </c>
      <c r="J297" s="126">
        <v>16.762</v>
      </c>
      <c r="K297" s="126">
        <v>2.2416770000000001</v>
      </c>
      <c r="L297" s="126">
        <v>3.49884</v>
      </c>
      <c r="M297" s="126">
        <v>0</v>
      </c>
      <c r="N297" s="126">
        <v>1.790672</v>
      </c>
      <c r="O297" s="126">
        <v>9.9481360000000016</v>
      </c>
      <c r="P297" s="127">
        <v>1186.6500000000001</v>
      </c>
      <c r="Q297" s="126">
        <v>9.9481360000000016</v>
      </c>
      <c r="R297" s="126">
        <v>1186.6500000000001</v>
      </c>
      <c r="S297" s="128">
        <v>8.3833784182362116E-3</v>
      </c>
      <c r="T297" s="129">
        <v>51.6</v>
      </c>
      <c r="U297" s="129">
        <v>0.43258232638098854</v>
      </c>
      <c r="V297" s="130">
        <v>503.00270509417265</v>
      </c>
      <c r="W297" s="159">
        <v>25.954939582859311</v>
      </c>
    </row>
    <row r="298" spans="1:23" x14ac:dyDescent="0.2">
      <c r="A298" s="276"/>
      <c r="B298" s="35">
        <v>291</v>
      </c>
      <c r="C298" s="113" t="s">
        <v>722</v>
      </c>
      <c r="D298" s="116">
        <v>3.9</v>
      </c>
      <c r="E298" s="10">
        <v>423</v>
      </c>
      <c r="F298" s="32" t="s">
        <v>740</v>
      </c>
      <c r="G298" s="32" t="s">
        <v>23</v>
      </c>
      <c r="H298" s="35">
        <v>36</v>
      </c>
      <c r="I298" s="35">
        <v>1991</v>
      </c>
      <c r="J298" s="37">
        <v>27.498999999999999</v>
      </c>
      <c r="K298" s="37">
        <v>3.6720000000000002</v>
      </c>
      <c r="L298" s="37">
        <v>4.1660000000000004</v>
      </c>
      <c r="M298" s="37">
        <v>-0.51300000000000001</v>
      </c>
      <c r="N298" s="37">
        <v>0</v>
      </c>
      <c r="O298" s="37">
        <v>19.661000000000001</v>
      </c>
      <c r="P298" s="115">
        <v>2334.02</v>
      </c>
      <c r="Q298" s="37">
        <v>19.661000000000001</v>
      </c>
      <c r="R298" s="37">
        <v>2334.02</v>
      </c>
      <c r="S298" s="60">
        <v>8.4236638931971461E-3</v>
      </c>
      <c r="T298" s="64">
        <v>44.47</v>
      </c>
      <c r="U298" s="65">
        <v>0.3746003333304771</v>
      </c>
      <c r="V298" s="66">
        <v>505.41983359182876</v>
      </c>
      <c r="W298" s="158">
        <v>22.476019999828626</v>
      </c>
    </row>
    <row r="299" spans="1:23" x14ac:dyDescent="0.2">
      <c r="A299" s="276"/>
      <c r="B299" s="35">
        <v>292</v>
      </c>
      <c r="C299" s="113" t="s">
        <v>586</v>
      </c>
      <c r="D299" s="116">
        <v>3.5</v>
      </c>
      <c r="E299" s="113">
        <v>435</v>
      </c>
      <c r="F299" s="32" t="s">
        <v>591</v>
      </c>
      <c r="G299" s="32" t="s">
        <v>590</v>
      </c>
      <c r="H299" s="35">
        <v>10</v>
      </c>
      <c r="I299" s="35">
        <v>1981</v>
      </c>
      <c r="J299" s="37">
        <v>4.1379999999999999</v>
      </c>
      <c r="K299" s="37"/>
      <c r="L299" s="37"/>
      <c r="M299" s="37"/>
      <c r="N299" s="37">
        <v>0.74399999999999999</v>
      </c>
      <c r="O299" s="37">
        <v>3.3929999999999998</v>
      </c>
      <c r="P299" s="115">
        <v>490.99</v>
      </c>
      <c r="Q299" s="37">
        <v>4.1379999999999999</v>
      </c>
      <c r="R299" s="37">
        <v>490.99</v>
      </c>
      <c r="S299" s="60">
        <v>8.4278702213894368E-3</v>
      </c>
      <c r="T299" s="64">
        <v>60.28</v>
      </c>
      <c r="U299" s="65">
        <v>0.50803201694535527</v>
      </c>
      <c r="V299" s="66">
        <v>505.6722132833662</v>
      </c>
      <c r="W299" s="158">
        <v>30.481921016721316</v>
      </c>
    </row>
    <row r="300" spans="1:23" x14ac:dyDescent="0.2">
      <c r="A300" s="276"/>
      <c r="B300" s="35">
        <v>293</v>
      </c>
      <c r="C300" s="113" t="s">
        <v>722</v>
      </c>
      <c r="D300" s="114">
        <v>3.9</v>
      </c>
      <c r="E300" s="10">
        <v>423</v>
      </c>
      <c r="F300" s="32" t="s">
        <v>741</v>
      </c>
      <c r="G300" s="32" t="s">
        <v>23</v>
      </c>
      <c r="H300" s="35">
        <v>20</v>
      </c>
      <c r="I300" s="35">
        <v>1961</v>
      </c>
      <c r="J300" s="37">
        <v>9.81</v>
      </c>
      <c r="K300" s="37">
        <v>1.02</v>
      </c>
      <c r="L300" s="37">
        <v>1.149</v>
      </c>
      <c r="M300" s="37">
        <v>-0.28199999999999997</v>
      </c>
      <c r="N300" s="37">
        <v>1.375</v>
      </c>
      <c r="O300" s="37">
        <v>6.266</v>
      </c>
      <c r="P300" s="115">
        <v>900.48</v>
      </c>
      <c r="Q300" s="37">
        <v>7.641</v>
      </c>
      <c r="R300" s="37">
        <v>900.48</v>
      </c>
      <c r="S300" s="60">
        <v>8.4854744136460547E-3</v>
      </c>
      <c r="T300" s="64">
        <v>44.47</v>
      </c>
      <c r="U300" s="65">
        <v>0.37734904717484002</v>
      </c>
      <c r="V300" s="66">
        <v>509.12846481876329</v>
      </c>
      <c r="W300" s="158">
        <v>22.640942830490403</v>
      </c>
    </row>
    <row r="301" spans="1:23" x14ac:dyDescent="0.2">
      <c r="A301" s="276"/>
      <c r="B301" s="35">
        <v>294</v>
      </c>
      <c r="C301" s="113" t="s">
        <v>214</v>
      </c>
      <c r="D301" s="114">
        <v>2.7</v>
      </c>
      <c r="E301" s="10">
        <v>459</v>
      </c>
      <c r="F301" s="32" t="s">
        <v>218</v>
      </c>
      <c r="G301" s="32" t="s">
        <v>23</v>
      </c>
      <c r="H301" s="35">
        <v>40</v>
      </c>
      <c r="I301" s="35">
        <v>1982</v>
      </c>
      <c r="J301" s="37">
        <v>29.315000000000001</v>
      </c>
      <c r="K301" s="37">
        <v>2.7349999999999999</v>
      </c>
      <c r="L301" s="37">
        <v>7.5519999999999996</v>
      </c>
      <c r="M301" s="37">
        <v>-0.23799999999999999</v>
      </c>
      <c r="N301" s="37"/>
      <c r="O301" s="37">
        <v>19.263999999999999</v>
      </c>
      <c r="P301" s="115">
        <v>2265.02</v>
      </c>
      <c r="Q301" s="37">
        <v>19.263999999999999</v>
      </c>
      <c r="R301" s="37">
        <v>2265.02</v>
      </c>
      <c r="S301" s="60">
        <v>8.5050021633363056E-3</v>
      </c>
      <c r="T301" s="64">
        <v>66.400000000000006</v>
      </c>
      <c r="U301" s="65">
        <v>0.5647321436455307</v>
      </c>
      <c r="V301" s="66">
        <v>510.30012980017835</v>
      </c>
      <c r="W301" s="158">
        <v>33.883928618731844</v>
      </c>
    </row>
    <row r="302" spans="1:23" x14ac:dyDescent="0.2">
      <c r="A302" s="276"/>
      <c r="B302" s="35">
        <v>295</v>
      </c>
      <c r="C302" s="113" t="s">
        <v>650</v>
      </c>
      <c r="D302" s="116">
        <v>3.5</v>
      </c>
      <c r="E302" s="113">
        <v>435</v>
      </c>
      <c r="F302" s="32" t="s">
        <v>661</v>
      </c>
      <c r="G302" s="32" t="s">
        <v>23</v>
      </c>
      <c r="H302" s="35">
        <v>48</v>
      </c>
      <c r="I302" s="35" t="s">
        <v>43</v>
      </c>
      <c r="J302" s="37">
        <v>20.009999999999998</v>
      </c>
      <c r="K302" s="37">
        <v>5.9055999999999997</v>
      </c>
      <c r="L302" s="37">
        <v>0</v>
      </c>
      <c r="M302" s="37">
        <v>-2.1825999999999999</v>
      </c>
      <c r="N302" s="37">
        <v>0</v>
      </c>
      <c r="O302" s="37">
        <v>16.286999999999999</v>
      </c>
      <c r="P302" s="115">
        <v>1904.25</v>
      </c>
      <c r="Q302" s="37">
        <v>16.286999999999999</v>
      </c>
      <c r="R302" s="37">
        <v>1904.25</v>
      </c>
      <c r="S302" s="60">
        <v>8.5529736116581323E-3</v>
      </c>
      <c r="T302" s="64">
        <v>42.4</v>
      </c>
      <c r="U302" s="65">
        <v>0.3626460811343048</v>
      </c>
      <c r="V302" s="66">
        <v>513.17841669948791</v>
      </c>
      <c r="W302" s="158">
        <v>21.758764868058286</v>
      </c>
    </row>
    <row r="303" spans="1:23" x14ac:dyDescent="0.2">
      <c r="A303" s="276"/>
      <c r="B303" s="35">
        <v>296</v>
      </c>
      <c r="C303" s="113" t="s">
        <v>586</v>
      </c>
      <c r="D303" s="116">
        <v>3.5</v>
      </c>
      <c r="E303" s="113">
        <v>435</v>
      </c>
      <c r="F303" s="32" t="s">
        <v>595</v>
      </c>
      <c r="G303" s="32" t="s">
        <v>590</v>
      </c>
      <c r="H303" s="35">
        <v>11</v>
      </c>
      <c r="I303" s="35">
        <v>1962</v>
      </c>
      <c r="J303" s="37">
        <v>7.05</v>
      </c>
      <c r="K303" s="37">
        <v>0.52</v>
      </c>
      <c r="L303" s="37">
        <v>1.9790000000000001</v>
      </c>
      <c r="M303" s="37">
        <v>-0.06</v>
      </c>
      <c r="N303" s="37">
        <v>0.83</v>
      </c>
      <c r="O303" s="37">
        <v>3.782</v>
      </c>
      <c r="P303" s="115">
        <v>537.08000000000004</v>
      </c>
      <c r="Q303" s="37">
        <v>3.879</v>
      </c>
      <c r="R303" s="37">
        <v>451.69</v>
      </c>
      <c r="S303" s="60">
        <v>8.5877482344085543E-3</v>
      </c>
      <c r="T303" s="64">
        <v>60.28</v>
      </c>
      <c r="U303" s="65">
        <v>0.51766946357014765</v>
      </c>
      <c r="V303" s="66">
        <v>515.26489406451321</v>
      </c>
      <c r="W303" s="158">
        <v>31.060167814208857</v>
      </c>
    </row>
    <row r="304" spans="1:23" x14ac:dyDescent="0.2">
      <c r="A304" s="276"/>
      <c r="B304" s="35">
        <v>297</v>
      </c>
      <c r="C304" s="113" t="s">
        <v>804</v>
      </c>
      <c r="D304" s="114">
        <v>3.1</v>
      </c>
      <c r="E304" s="10">
        <v>447</v>
      </c>
      <c r="F304" s="32" t="s">
        <v>815</v>
      </c>
      <c r="G304" s="32" t="s">
        <v>24</v>
      </c>
      <c r="H304" s="35">
        <v>42</v>
      </c>
      <c r="I304" s="35">
        <v>1994</v>
      </c>
      <c r="J304" s="37">
        <v>31.1</v>
      </c>
      <c r="K304" s="37">
        <v>3.5</v>
      </c>
      <c r="L304" s="37">
        <v>6.68</v>
      </c>
      <c r="M304" s="37">
        <v>-0.02</v>
      </c>
      <c r="N304" s="37">
        <v>0</v>
      </c>
      <c r="O304" s="37">
        <v>20.89</v>
      </c>
      <c r="P304" s="115">
        <v>2423.2199999999998</v>
      </c>
      <c r="Q304" s="37">
        <v>20.9</v>
      </c>
      <c r="R304" s="37">
        <v>2423.2199999999998</v>
      </c>
      <c r="S304" s="60">
        <v>8.6248875463226619E-3</v>
      </c>
      <c r="T304" s="64">
        <v>74.900000000000006</v>
      </c>
      <c r="U304" s="65">
        <v>0.64600407721956743</v>
      </c>
      <c r="V304" s="66">
        <v>517.49325277935975</v>
      </c>
      <c r="W304" s="158">
        <v>38.760244633174054</v>
      </c>
    </row>
    <row r="305" spans="1:23" x14ac:dyDescent="0.2">
      <c r="A305" s="276"/>
      <c r="B305" s="35">
        <v>298</v>
      </c>
      <c r="C305" s="113" t="s">
        <v>650</v>
      </c>
      <c r="D305" s="116">
        <v>3.5</v>
      </c>
      <c r="E305" s="113">
        <v>435</v>
      </c>
      <c r="F305" s="32" t="s">
        <v>662</v>
      </c>
      <c r="G305" s="32" t="s">
        <v>24</v>
      </c>
      <c r="H305" s="35">
        <v>30</v>
      </c>
      <c r="I305" s="35" t="s">
        <v>43</v>
      </c>
      <c r="J305" s="37">
        <v>23.624600000000001</v>
      </c>
      <c r="K305" s="37">
        <v>2.7902999999999998</v>
      </c>
      <c r="L305" s="37">
        <v>7.8215000000000003</v>
      </c>
      <c r="M305" s="37">
        <v>-0.42270000000000002</v>
      </c>
      <c r="N305" s="37">
        <v>0</v>
      </c>
      <c r="O305" s="37">
        <v>13.435499999999999</v>
      </c>
      <c r="P305" s="115">
        <v>1557.59</v>
      </c>
      <c r="Q305" s="37">
        <v>13.435499999999999</v>
      </c>
      <c r="R305" s="37">
        <v>1557.59</v>
      </c>
      <c r="S305" s="60">
        <v>8.625825794978139E-3</v>
      </c>
      <c r="T305" s="64">
        <v>42.4</v>
      </c>
      <c r="U305" s="65">
        <v>0.36573501370707306</v>
      </c>
      <c r="V305" s="66">
        <v>517.54954769868834</v>
      </c>
      <c r="W305" s="158">
        <v>21.944100822424385</v>
      </c>
    </row>
    <row r="306" spans="1:23" x14ac:dyDescent="0.2">
      <c r="A306" s="276"/>
      <c r="B306" s="35">
        <v>299</v>
      </c>
      <c r="C306" s="113" t="s">
        <v>722</v>
      </c>
      <c r="D306" s="116">
        <v>3.9</v>
      </c>
      <c r="E306" s="10">
        <v>423</v>
      </c>
      <c r="F306" s="32" t="s">
        <v>742</v>
      </c>
      <c r="G306" s="32" t="s">
        <v>23</v>
      </c>
      <c r="H306" s="35">
        <v>30</v>
      </c>
      <c r="I306" s="35">
        <v>1980</v>
      </c>
      <c r="J306" s="37">
        <v>18.835000000000001</v>
      </c>
      <c r="K306" s="37">
        <v>1.8360000000000001</v>
      </c>
      <c r="L306" s="37">
        <v>4.0019999999999998</v>
      </c>
      <c r="M306" s="37">
        <v>-0.26900000000000002</v>
      </c>
      <c r="N306" s="37">
        <v>0</v>
      </c>
      <c r="O306" s="37">
        <v>12.997</v>
      </c>
      <c r="P306" s="115">
        <v>1495.99</v>
      </c>
      <c r="Q306" s="37">
        <v>12.997</v>
      </c>
      <c r="R306" s="37">
        <v>1495.99</v>
      </c>
      <c r="S306" s="60">
        <v>8.6878922987453124E-3</v>
      </c>
      <c r="T306" s="64">
        <v>44.47</v>
      </c>
      <c r="U306" s="65">
        <v>0.38635057052520405</v>
      </c>
      <c r="V306" s="66">
        <v>521.27353792471877</v>
      </c>
      <c r="W306" s="158">
        <v>23.181034231512243</v>
      </c>
    </row>
    <row r="307" spans="1:23" x14ac:dyDescent="0.2">
      <c r="A307" s="276"/>
      <c r="B307" s="35">
        <v>300</v>
      </c>
      <c r="C307" s="113" t="s">
        <v>333</v>
      </c>
      <c r="D307" s="116">
        <v>6</v>
      </c>
      <c r="E307" s="113">
        <v>372</v>
      </c>
      <c r="F307" s="32" t="s">
        <v>346</v>
      </c>
      <c r="G307" s="32" t="s">
        <v>336</v>
      </c>
      <c r="H307" s="35">
        <v>60</v>
      </c>
      <c r="I307" s="35">
        <v>1965</v>
      </c>
      <c r="J307" s="37">
        <v>28.6707</v>
      </c>
      <c r="K307" s="37">
        <v>6.9806999999999997</v>
      </c>
      <c r="L307" s="37">
        <v>0.6</v>
      </c>
      <c r="M307" s="37">
        <v>0.37069999999999997</v>
      </c>
      <c r="N307" s="37">
        <v>0</v>
      </c>
      <c r="O307" s="37">
        <v>20.7193</v>
      </c>
      <c r="P307" s="115">
        <v>2380.71</v>
      </c>
      <c r="Q307" s="37">
        <v>20.7193</v>
      </c>
      <c r="R307" s="37">
        <v>2380.71</v>
      </c>
      <c r="S307" s="60">
        <v>8.7029919645819943E-3</v>
      </c>
      <c r="T307" s="64">
        <v>56.2</v>
      </c>
      <c r="U307" s="65">
        <v>0.48910814840950811</v>
      </c>
      <c r="V307" s="66">
        <v>522.17951787491972</v>
      </c>
      <c r="W307" s="158">
        <v>29.346488904570492</v>
      </c>
    </row>
    <row r="308" spans="1:23" x14ac:dyDescent="0.2">
      <c r="A308" s="276"/>
      <c r="B308" s="35">
        <v>301</v>
      </c>
      <c r="C308" s="113" t="s">
        <v>214</v>
      </c>
      <c r="D308" s="114">
        <v>2.7</v>
      </c>
      <c r="E308" s="10">
        <v>459</v>
      </c>
      <c r="F308" s="32" t="s">
        <v>219</v>
      </c>
      <c r="G308" s="32" t="s">
        <v>23</v>
      </c>
      <c r="H308" s="35">
        <v>8</v>
      </c>
      <c r="I308" s="35">
        <v>1970</v>
      </c>
      <c r="J308" s="37">
        <v>4.1020000000000003</v>
      </c>
      <c r="K308" s="37">
        <v>0.47299999999999998</v>
      </c>
      <c r="L308" s="37">
        <v>0.08</v>
      </c>
      <c r="M308" s="37">
        <v>3.5999999999999997E-2</v>
      </c>
      <c r="N308" s="37"/>
      <c r="O308" s="37">
        <v>3.512</v>
      </c>
      <c r="P308" s="115">
        <v>399.86</v>
      </c>
      <c r="Q308" s="37">
        <v>3.512</v>
      </c>
      <c r="R308" s="37">
        <v>399.86</v>
      </c>
      <c r="S308" s="60">
        <v>8.7830740759265741E-3</v>
      </c>
      <c r="T308" s="64">
        <v>66.400000000000006</v>
      </c>
      <c r="U308" s="65">
        <v>0.58319611864152454</v>
      </c>
      <c r="V308" s="66">
        <v>526.98444455559445</v>
      </c>
      <c r="W308" s="158">
        <v>34.991767118491474</v>
      </c>
    </row>
    <row r="309" spans="1:23" x14ac:dyDescent="0.2">
      <c r="A309" s="276"/>
      <c r="B309" s="35">
        <v>302</v>
      </c>
      <c r="C309" s="113" t="s">
        <v>990</v>
      </c>
      <c r="D309" s="116">
        <v>3.1</v>
      </c>
      <c r="E309" s="113">
        <v>447</v>
      </c>
      <c r="F309" s="125" t="s">
        <v>943</v>
      </c>
      <c r="G309" s="125"/>
      <c r="H309" s="113">
        <v>49</v>
      </c>
      <c r="I309" s="113">
        <v>2007</v>
      </c>
      <c r="J309" s="126">
        <v>30.815000000000001</v>
      </c>
      <c r="K309" s="126">
        <v>6.4378409999999997</v>
      </c>
      <c r="L309" s="126">
        <v>2.3430240000000002</v>
      </c>
      <c r="M309" s="126">
        <v>-0.41983999999999999</v>
      </c>
      <c r="N309" s="126">
        <v>4.0417139999999998</v>
      </c>
      <c r="O309" s="126">
        <v>22.453859000000001</v>
      </c>
      <c r="P309" s="127">
        <v>2531.39</v>
      </c>
      <c r="Q309" s="126">
        <v>22.453859000000001</v>
      </c>
      <c r="R309" s="126">
        <v>2531.39</v>
      </c>
      <c r="S309" s="128">
        <v>8.870169748636126E-3</v>
      </c>
      <c r="T309" s="129">
        <v>51.6</v>
      </c>
      <c r="U309" s="129">
        <v>0.45770075902962409</v>
      </c>
      <c r="V309" s="130">
        <v>532.21018491816756</v>
      </c>
      <c r="W309" s="159">
        <v>27.462045541777446</v>
      </c>
    </row>
    <row r="310" spans="1:23" x14ac:dyDescent="0.2">
      <c r="A310" s="276"/>
      <c r="B310" s="35">
        <v>303</v>
      </c>
      <c r="C310" s="123" t="s">
        <v>56</v>
      </c>
      <c r="D310" s="124">
        <v>4</v>
      </c>
      <c r="E310" s="113">
        <v>420</v>
      </c>
      <c r="F310" s="24" t="s">
        <v>57</v>
      </c>
      <c r="G310" s="11" t="s">
        <v>24</v>
      </c>
      <c r="H310" s="12">
        <v>54</v>
      </c>
      <c r="I310" s="13" t="s">
        <v>43</v>
      </c>
      <c r="J310" s="36">
        <v>37.81</v>
      </c>
      <c r="K310" s="36">
        <v>5.22</v>
      </c>
      <c r="L310" s="36">
        <v>5.38</v>
      </c>
      <c r="M310" s="36">
        <v>0.65</v>
      </c>
      <c r="N310" s="37">
        <v>4.7699999999999996</v>
      </c>
      <c r="O310" s="37">
        <v>21.787400000000002</v>
      </c>
      <c r="P310" s="52">
        <v>2987.33</v>
      </c>
      <c r="Q310" s="36">
        <v>26.556999999999999</v>
      </c>
      <c r="R310" s="27">
        <v>2987.33</v>
      </c>
      <c r="S310" s="60">
        <f>Q310/R310</f>
        <v>8.8898782524863343E-3</v>
      </c>
      <c r="T310" s="64">
        <v>56</v>
      </c>
      <c r="U310" s="65">
        <f>S310*T310</f>
        <v>0.49783318213923472</v>
      </c>
      <c r="V310" s="66">
        <f>S310*60*1000</f>
        <v>533.3926951491801</v>
      </c>
      <c r="W310" s="158">
        <f>V310*T310/1000</f>
        <v>29.869990928354085</v>
      </c>
    </row>
    <row r="311" spans="1:23" x14ac:dyDescent="0.2">
      <c r="A311" s="276"/>
      <c r="B311" s="35">
        <v>304</v>
      </c>
      <c r="C311" s="113" t="s">
        <v>214</v>
      </c>
      <c r="D311" s="114">
        <v>2.7</v>
      </c>
      <c r="E311" s="10">
        <v>459</v>
      </c>
      <c r="F311" s="32" t="s">
        <v>220</v>
      </c>
      <c r="G311" s="32" t="s">
        <v>23</v>
      </c>
      <c r="H311" s="35">
        <v>45</v>
      </c>
      <c r="I311" s="35">
        <v>1978</v>
      </c>
      <c r="J311" s="37">
        <v>30.847000000000001</v>
      </c>
      <c r="K311" s="37">
        <v>2.3159999999999998</v>
      </c>
      <c r="L311" s="37">
        <v>8.69</v>
      </c>
      <c r="M311" s="37">
        <v>0.17399999999999999</v>
      </c>
      <c r="N311" s="37"/>
      <c r="O311" s="37">
        <v>20.015999999999998</v>
      </c>
      <c r="P311" s="115">
        <v>2247.9499999999998</v>
      </c>
      <c r="Q311" s="37">
        <v>20.015999999999998</v>
      </c>
      <c r="R311" s="37">
        <v>2247.9499999999998</v>
      </c>
      <c r="S311" s="60">
        <v>8.9041126359572058E-3</v>
      </c>
      <c r="T311" s="64">
        <v>66.400000000000006</v>
      </c>
      <c r="U311" s="65">
        <v>0.59123307902755851</v>
      </c>
      <c r="V311" s="66">
        <v>534.2467581574324</v>
      </c>
      <c r="W311" s="158">
        <v>35.47398474165351</v>
      </c>
    </row>
    <row r="312" spans="1:23" x14ac:dyDescent="0.2">
      <c r="A312" s="276"/>
      <c r="B312" s="35">
        <v>305</v>
      </c>
      <c r="C312" s="113" t="s">
        <v>292</v>
      </c>
      <c r="D312" s="114">
        <v>3.9</v>
      </c>
      <c r="E312" s="10">
        <v>423</v>
      </c>
      <c r="F312" s="32" t="s">
        <v>311</v>
      </c>
      <c r="G312" s="32"/>
      <c r="H312" s="35">
        <v>20</v>
      </c>
      <c r="I312" s="35">
        <v>1959</v>
      </c>
      <c r="J312" s="37">
        <v>12.326000000000001</v>
      </c>
      <c r="K312" s="37">
        <v>4.0627800000000001</v>
      </c>
      <c r="L312" s="37">
        <v>-0.56278300000000003</v>
      </c>
      <c r="M312" s="37">
        <v>0</v>
      </c>
      <c r="N312" s="37">
        <v>-0.56278300000000003</v>
      </c>
      <c r="O312" s="37">
        <v>8.8259140000000009</v>
      </c>
      <c r="P312" s="115">
        <v>985.58</v>
      </c>
      <c r="Q312" s="37">
        <v>8.4273249132287606</v>
      </c>
      <c r="R312" s="37">
        <v>941.07</v>
      </c>
      <c r="S312" s="60">
        <v>8.9550457598571408E-3</v>
      </c>
      <c r="T312" s="64">
        <v>53.41</v>
      </c>
      <c r="U312" s="65">
        <v>0.47828899403396985</v>
      </c>
      <c r="V312" s="66">
        <v>537.30274559142845</v>
      </c>
      <c r="W312" s="158">
        <v>28.697339642038191</v>
      </c>
    </row>
    <row r="313" spans="1:23" x14ac:dyDescent="0.2">
      <c r="A313" s="276"/>
      <c r="B313" s="35">
        <v>306</v>
      </c>
      <c r="C313" s="113" t="s">
        <v>991</v>
      </c>
      <c r="D313" s="114">
        <v>3.5</v>
      </c>
      <c r="E313" s="10">
        <v>435</v>
      </c>
      <c r="F313" s="32" t="s">
        <v>124</v>
      </c>
      <c r="G313" s="32" t="s">
        <v>23</v>
      </c>
      <c r="H313" s="35">
        <v>15</v>
      </c>
      <c r="I313" s="35">
        <v>1973</v>
      </c>
      <c r="J313" s="37">
        <v>6.93</v>
      </c>
      <c r="K313" s="37">
        <v>0.98458000000000001</v>
      </c>
      <c r="L313" s="37">
        <v>0.119514</v>
      </c>
      <c r="M313" s="37">
        <v>-6.658E-2</v>
      </c>
      <c r="N313" s="37">
        <v>1.7677339999999999</v>
      </c>
      <c r="O313" s="37">
        <v>4.1247410000000002</v>
      </c>
      <c r="P313" s="115">
        <v>645.54999999999995</v>
      </c>
      <c r="Q313" s="37">
        <v>5.8924750000000001</v>
      </c>
      <c r="R313" s="37">
        <v>645.54999999999995</v>
      </c>
      <c r="S313" s="60">
        <v>9.1278367283711571E-3</v>
      </c>
      <c r="T313" s="64">
        <v>67.58</v>
      </c>
      <c r="U313" s="65">
        <v>0.61685920610332279</v>
      </c>
      <c r="V313" s="66">
        <v>547.67020370226942</v>
      </c>
      <c r="W313" s="158">
        <v>37.011552366199368</v>
      </c>
    </row>
    <row r="314" spans="1:23" x14ac:dyDescent="0.2">
      <c r="A314" s="276"/>
      <c r="B314" s="35">
        <v>307</v>
      </c>
      <c r="C314" s="113" t="s">
        <v>991</v>
      </c>
      <c r="D314" s="114">
        <v>3.5</v>
      </c>
      <c r="E314" s="10">
        <v>435</v>
      </c>
      <c r="F314" s="32" t="s">
        <v>121</v>
      </c>
      <c r="G314" s="32" t="s">
        <v>23</v>
      </c>
      <c r="H314" s="35">
        <v>11</v>
      </c>
      <c r="I314" s="35">
        <v>1969</v>
      </c>
      <c r="J314" s="37">
        <v>5.4690000000000003</v>
      </c>
      <c r="K314" s="37">
        <v>0.98753500000000005</v>
      </c>
      <c r="L314" s="37">
        <v>9.0758000000000005E-2</v>
      </c>
      <c r="M314" s="37">
        <v>-6.9535E-2</v>
      </c>
      <c r="N314" s="37">
        <v>0.802844</v>
      </c>
      <c r="O314" s="37">
        <v>3.6573980000000001</v>
      </c>
      <c r="P314" s="115">
        <v>488.63</v>
      </c>
      <c r="Q314" s="37">
        <v>4.460242</v>
      </c>
      <c r="R314" s="37">
        <v>488.63</v>
      </c>
      <c r="S314" s="60">
        <v>9.1280559932873546E-3</v>
      </c>
      <c r="T314" s="64">
        <v>67.58</v>
      </c>
      <c r="U314" s="65">
        <v>0.61687402402635938</v>
      </c>
      <c r="V314" s="66">
        <v>547.68335959724129</v>
      </c>
      <c r="W314" s="158">
        <v>37.012441441581565</v>
      </c>
    </row>
    <row r="315" spans="1:23" x14ac:dyDescent="0.2">
      <c r="A315" s="276"/>
      <c r="B315" s="35">
        <v>308</v>
      </c>
      <c r="C315" s="113" t="s">
        <v>991</v>
      </c>
      <c r="D315" s="114">
        <v>3.5</v>
      </c>
      <c r="E315" s="10">
        <v>435</v>
      </c>
      <c r="F315" s="32" t="s">
        <v>122</v>
      </c>
      <c r="G315" s="32" t="s">
        <v>23</v>
      </c>
      <c r="H315" s="35">
        <v>16</v>
      </c>
      <c r="I315" s="35">
        <v>1968</v>
      </c>
      <c r="J315" s="37">
        <v>8.5250000000000004</v>
      </c>
      <c r="K315" s="37">
        <v>1.077858</v>
      </c>
      <c r="L315" s="37">
        <v>1.726647</v>
      </c>
      <c r="M315" s="37">
        <v>-6.8580000000000004E-3</v>
      </c>
      <c r="N315" s="37">
        <v>1.718194</v>
      </c>
      <c r="O315" s="37">
        <v>4.0091469999999996</v>
      </c>
      <c r="P315" s="115">
        <v>626.73</v>
      </c>
      <c r="Q315" s="37">
        <v>5.727341</v>
      </c>
      <c r="R315" s="37">
        <v>626.73</v>
      </c>
      <c r="S315" s="60">
        <v>9.1384503693775626E-3</v>
      </c>
      <c r="T315" s="64">
        <v>67.58</v>
      </c>
      <c r="U315" s="65">
        <v>0.61757647596253562</v>
      </c>
      <c r="V315" s="66">
        <v>548.30702216265377</v>
      </c>
      <c r="W315" s="158">
        <v>37.05458855775214</v>
      </c>
    </row>
    <row r="316" spans="1:23" x14ac:dyDescent="0.2">
      <c r="A316" s="276"/>
      <c r="B316" s="35">
        <v>309</v>
      </c>
      <c r="C316" s="113" t="s">
        <v>461</v>
      </c>
      <c r="D316" s="116">
        <v>3.9</v>
      </c>
      <c r="E316" s="113">
        <v>423</v>
      </c>
      <c r="F316" s="32" t="s">
        <v>478</v>
      </c>
      <c r="G316" s="32" t="s">
        <v>24</v>
      </c>
      <c r="H316" s="35">
        <v>65</v>
      </c>
      <c r="I316" s="35" t="s">
        <v>43</v>
      </c>
      <c r="J316" s="37">
        <v>33.149979999999999</v>
      </c>
      <c r="K316" s="37">
        <v>2.9289999999999998</v>
      </c>
      <c r="L316" s="37">
        <v>8.9169999999999998</v>
      </c>
      <c r="M316" s="37">
        <v>-7.5019999999999989E-2</v>
      </c>
      <c r="N316" s="37">
        <v>0</v>
      </c>
      <c r="O316" s="37">
        <v>21.379000000000001</v>
      </c>
      <c r="P316" s="115">
        <v>2338.13</v>
      </c>
      <c r="Q316" s="37">
        <v>21.379000000000001</v>
      </c>
      <c r="R316" s="37">
        <v>2338.13</v>
      </c>
      <c r="S316" s="60">
        <v>9.1436318767562121E-3</v>
      </c>
      <c r="T316" s="64">
        <v>78.7</v>
      </c>
      <c r="U316" s="65">
        <v>0.71960382870071393</v>
      </c>
      <c r="V316" s="66">
        <v>548.61791260537279</v>
      </c>
      <c r="W316" s="158">
        <v>43.176229722042834</v>
      </c>
    </row>
    <row r="317" spans="1:23" x14ac:dyDescent="0.2">
      <c r="A317" s="276"/>
      <c r="B317" s="35">
        <v>310</v>
      </c>
      <c r="C317" s="113" t="s">
        <v>691</v>
      </c>
      <c r="D317" s="114">
        <v>3.1</v>
      </c>
      <c r="E317" s="10">
        <v>447</v>
      </c>
      <c r="F317" s="121" t="s">
        <v>696</v>
      </c>
      <c r="G317" s="32" t="s">
        <v>24</v>
      </c>
      <c r="H317" s="35">
        <v>40</v>
      </c>
      <c r="I317" s="35">
        <v>1984</v>
      </c>
      <c r="J317" s="37">
        <v>32.127000000000002</v>
      </c>
      <c r="K317" s="37">
        <v>3.5</v>
      </c>
      <c r="L317" s="37">
        <v>7.36</v>
      </c>
      <c r="M317" s="37">
        <v>0.48</v>
      </c>
      <c r="N317" s="37"/>
      <c r="O317" s="37">
        <v>20.79</v>
      </c>
      <c r="P317" s="115">
        <v>2265.23</v>
      </c>
      <c r="Q317" s="37">
        <v>20.79</v>
      </c>
      <c r="R317" s="37">
        <v>2265.23</v>
      </c>
      <c r="S317" s="60">
        <v>9.1778759772738298E-3</v>
      </c>
      <c r="T317" s="64">
        <v>70.305000000000007</v>
      </c>
      <c r="U317" s="65">
        <v>0.64525057058223667</v>
      </c>
      <c r="V317" s="66">
        <v>550.67255863642981</v>
      </c>
      <c r="W317" s="158">
        <v>38.715034234934201</v>
      </c>
    </row>
    <row r="318" spans="1:23" x14ac:dyDescent="0.2">
      <c r="A318" s="276"/>
      <c r="B318" s="35">
        <v>311</v>
      </c>
      <c r="C318" s="123" t="s">
        <v>56</v>
      </c>
      <c r="D318" s="124">
        <v>4</v>
      </c>
      <c r="E318" s="113">
        <v>420</v>
      </c>
      <c r="F318" s="24" t="s">
        <v>58</v>
      </c>
      <c r="G318" s="11" t="s">
        <v>24</v>
      </c>
      <c r="H318" s="12">
        <v>56</v>
      </c>
      <c r="I318" s="13" t="s">
        <v>43</v>
      </c>
      <c r="J318" s="36">
        <v>39.97</v>
      </c>
      <c r="K318" s="36">
        <v>5.52</v>
      </c>
      <c r="L318" s="36">
        <v>7.65</v>
      </c>
      <c r="M318" s="36">
        <v>-1.03</v>
      </c>
      <c r="N318" s="37">
        <v>5.0093999999999994</v>
      </c>
      <c r="O318" s="37">
        <v>22.820599999999999</v>
      </c>
      <c r="P318" s="52">
        <v>3028.84</v>
      </c>
      <c r="Q318" s="36">
        <v>27.83</v>
      </c>
      <c r="R318" s="27">
        <v>3028.84</v>
      </c>
      <c r="S318" s="60">
        <f>Q318/R318</f>
        <v>9.1883361286829272E-3</v>
      </c>
      <c r="T318" s="64">
        <v>56</v>
      </c>
      <c r="U318" s="65">
        <f>S318*T318</f>
        <v>0.5145468232062439</v>
      </c>
      <c r="V318" s="66">
        <f>S318*60*1000</f>
        <v>551.30016772097565</v>
      </c>
      <c r="W318" s="158">
        <f>V318*T318/1000</f>
        <v>30.872809392374634</v>
      </c>
    </row>
    <row r="319" spans="1:23" x14ac:dyDescent="0.2">
      <c r="A319" s="276"/>
      <c r="B319" s="35">
        <v>312</v>
      </c>
      <c r="C319" s="113" t="s">
        <v>333</v>
      </c>
      <c r="D319" s="116">
        <v>6</v>
      </c>
      <c r="E319" s="113">
        <v>372</v>
      </c>
      <c r="F319" s="32" t="s">
        <v>347</v>
      </c>
      <c r="G319" s="32" t="s">
        <v>348</v>
      </c>
      <c r="H319" s="35">
        <v>92</v>
      </c>
      <c r="I319" s="35">
        <v>1981</v>
      </c>
      <c r="J319" s="37">
        <v>68.162099999999995</v>
      </c>
      <c r="K319" s="37">
        <v>11.711499999999999</v>
      </c>
      <c r="L319" s="37">
        <v>9</v>
      </c>
      <c r="M319" s="37">
        <v>3.4180999999999999</v>
      </c>
      <c r="N319" s="37">
        <v>0</v>
      </c>
      <c r="O319" s="37">
        <v>44.032499999999999</v>
      </c>
      <c r="P319" s="115">
        <v>4784.78</v>
      </c>
      <c r="Q319" s="37">
        <v>44.032499999999999</v>
      </c>
      <c r="R319" s="37">
        <v>4784.78</v>
      </c>
      <c r="S319" s="60">
        <v>9.2026174662157931E-3</v>
      </c>
      <c r="T319" s="64">
        <v>56.2</v>
      </c>
      <c r="U319" s="65">
        <v>0.51718710160132764</v>
      </c>
      <c r="V319" s="66">
        <v>552.15704797294757</v>
      </c>
      <c r="W319" s="158">
        <v>31.031226096079656</v>
      </c>
    </row>
    <row r="320" spans="1:23" x14ac:dyDescent="0.2">
      <c r="A320" s="276"/>
      <c r="B320" s="35">
        <v>313</v>
      </c>
      <c r="C320" s="113" t="s">
        <v>292</v>
      </c>
      <c r="D320" s="114">
        <v>3.9</v>
      </c>
      <c r="E320" s="10">
        <v>423</v>
      </c>
      <c r="F320" s="32" t="s">
        <v>312</v>
      </c>
      <c r="G320" s="32"/>
      <c r="H320" s="35">
        <v>12</v>
      </c>
      <c r="I320" s="35">
        <v>1956</v>
      </c>
      <c r="J320" s="37">
        <v>7.9669999999999996</v>
      </c>
      <c r="K320" s="37">
        <v>1.5555000000000001</v>
      </c>
      <c r="L320" s="37">
        <v>0.48449900000000001</v>
      </c>
      <c r="M320" s="37">
        <v>0</v>
      </c>
      <c r="N320" s="37">
        <v>0.48449900000000001</v>
      </c>
      <c r="O320" s="37">
        <v>5.9269989999999995</v>
      </c>
      <c r="P320" s="115">
        <v>640.27</v>
      </c>
      <c r="Q320" s="37">
        <v>5.9269989999999995</v>
      </c>
      <c r="R320" s="37">
        <v>640.27</v>
      </c>
      <c r="S320" s="60">
        <v>9.2570306277039369E-3</v>
      </c>
      <c r="T320" s="64">
        <v>53.41</v>
      </c>
      <c r="U320" s="65">
        <v>0.49441800582566725</v>
      </c>
      <c r="V320" s="66">
        <v>555.42183766223616</v>
      </c>
      <c r="W320" s="158">
        <v>29.665080349540034</v>
      </c>
    </row>
    <row r="321" spans="1:23" x14ac:dyDescent="0.2">
      <c r="A321" s="276"/>
      <c r="B321" s="35">
        <v>314</v>
      </c>
      <c r="C321" s="113" t="s">
        <v>292</v>
      </c>
      <c r="D321" s="114">
        <v>3.9</v>
      </c>
      <c r="E321" s="10">
        <v>423</v>
      </c>
      <c r="F321" s="32" t="s">
        <v>307</v>
      </c>
      <c r="G321" s="32" t="s">
        <v>23</v>
      </c>
      <c r="H321" s="35">
        <v>32</v>
      </c>
      <c r="I321" s="35">
        <v>1962</v>
      </c>
      <c r="J321" s="37">
        <v>17.059999999999999</v>
      </c>
      <c r="K321" s="37">
        <v>3.9525000000000001</v>
      </c>
      <c r="L321" s="37">
        <v>-0.13250100000000001</v>
      </c>
      <c r="M321" s="37">
        <v>0</v>
      </c>
      <c r="N321" s="37">
        <v>-0.13250100000000001</v>
      </c>
      <c r="O321" s="37">
        <v>13.239917999999999</v>
      </c>
      <c r="P321" s="115">
        <v>1419.32</v>
      </c>
      <c r="Q321" s="37">
        <v>13.239917999999999</v>
      </c>
      <c r="R321" s="37">
        <v>1419.32</v>
      </c>
      <c r="S321" s="60">
        <v>9.3283530141194376E-3</v>
      </c>
      <c r="T321" s="64">
        <v>53.41</v>
      </c>
      <c r="U321" s="65">
        <v>0.49822733448411916</v>
      </c>
      <c r="V321" s="66">
        <v>559.70118084716626</v>
      </c>
      <c r="W321" s="158">
        <v>29.893640069047148</v>
      </c>
    </row>
    <row r="322" spans="1:23" x14ac:dyDescent="0.2">
      <c r="A322" s="276"/>
      <c r="B322" s="35">
        <v>315</v>
      </c>
      <c r="C322" s="113" t="s">
        <v>179</v>
      </c>
      <c r="D322" s="114">
        <v>4.5</v>
      </c>
      <c r="E322" s="10">
        <v>405</v>
      </c>
      <c r="F322" s="32" t="s">
        <v>197</v>
      </c>
      <c r="G322" s="32" t="s">
        <v>194</v>
      </c>
      <c r="H322" s="35">
        <v>60</v>
      </c>
      <c r="I322" s="35">
        <v>1968</v>
      </c>
      <c r="J322" s="37">
        <v>32.076999999999998</v>
      </c>
      <c r="K322" s="37">
        <v>4.1909999999999998</v>
      </c>
      <c r="L322" s="37">
        <v>6.2779999999999996</v>
      </c>
      <c r="M322" s="37">
        <v>0.104</v>
      </c>
      <c r="N322" s="37"/>
      <c r="O322" s="37">
        <v>21.503</v>
      </c>
      <c r="P322" s="115">
        <v>2296.96</v>
      </c>
      <c r="Q322" s="37">
        <v>21.503</v>
      </c>
      <c r="R322" s="37">
        <v>2296.96</v>
      </c>
      <c r="S322" s="60">
        <v>9.3615039008080238E-3</v>
      </c>
      <c r="T322" s="64">
        <v>54.3</v>
      </c>
      <c r="U322" s="65">
        <v>0.50832966181387562</v>
      </c>
      <c r="V322" s="66">
        <v>561.69023404848144</v>
      </c>
      <c r="W322" s="158">
        <v>30.499779708832541</v>
      </c>
    </row>
    <row r="323" spans="1:23" x14ac:dyDescent="0.2">
      <c r="A323" s="276"/>
      <c r="B323" s="35">
        <v>316</v>
      </c>
      <c r="C323" s="113" t="s">
        <v>990</v>
      </c>
      <c r="D323" s="116">
        <v>3.1</v>
      </c>
      <c r="E323" s="113">
        <v>447</v>
      </c>
      <c r="F323" s="125" t="s">
        <v>944</v>
      </c>
      <c r="G323" s="125"/>
      <c r="H323" s="113">
        <v>46</v>
      </c>
      <c r="I323" s="113">
        <v>2001</v>
      </c>
      <c r="J323" s="126">
        <v>42.353999999999999</v>
      </c>
      <c r="K323" s="126">
        <v>5.8931750000000003</v>
      </c>
      <c r="L323" s="126">
        <v>6.98184</v>
      </c>
      <c r="M323" s="126">
        <v>-0.334177</v>
      </c>
      <c r="N323" s="126">
        <v>0</v>
      </c>
      <c r="O323" s="126">
        <v>29.81316</v>
      </c>
      <c r="P323" s="127">
        <v>3175.32</v>
      </c>
      <c r="Q323" s="126">
        <v>29.81316</v>
      </c>
      <c r="R323" s="126">
        <v>3175.32</v>
      </c>
      <c r="S323" s="128">
        <v>9.3890253580741455E-3</v>
      </c>
      <c r="T323" s="129">
        <v>51.6</v>
      </c>
      <c r="U323" s="129">
        <v>0.48447370847662591</v>
      </c>
      <c r="V323" s="130">
        <v>563.34152148444866</v>
      </c>
      <c r="W323" s="159">
        <v>29.068422508597553</v>
      </c>
    </row>
    <row r="324" spans="1:23" x14ac:dyDescent="0.2">
      <c r="A324" s="276"/>
      <c r="B324" s="35">
        <v>317</v>
      </c>
      <c r="C324" s="113" t="s">
        <v>227</v>
      </c>
      <c r="D324" s="116">
        <v>3.9</v>
      </c>
      <c r="E324" s="113">
        <v>423</v>
      </c>
      <c r="F324" s="32" t="s">
        <v>239</v>
      </c>
      <c r="G324" s="32" t="s">
        <v>24</v>
      </c>
      <c r="H324" s="35">
        <v>100</v>
      </c>
      <c r="I324" s="35">
        <v>1972</v>
      </c>
      <c r="J324" s="37">
        <f>SUM(K324:O324)</f>
        <v>64.887499999999989</v>
      </c>
      <c r="K324" s="37">
        <v>10.047000000000001</v>
      </c>
      <c r="L324" s="37">
        <v>13.588681999999999</v>
      </c>
      <c r="M324" s="37">
        <v>0.13150000000000001</v>
      </c>
      <c r="N324" s="37"/>
      <c r="O324" s="37">
        <v>41.120317999999997</v>
      </c>
      <c r="P324" s="115">
        <v>4372</v>
      </c>
      <c r="Q324" s="37">
        <v>41.120317999999997</v>
      </c>
      <c r="R324" s="37">
        <v>4372</v>
      </c>
      <c r="S324" s="60">
        <f>Q324/R324</f>
        <v>9.4053792314730093E-3</v>
      </c>
      <c r="T324" s="64">
        <v>47.850999999999999</v>
      </c>
      <c r="U324" s="65">
        <f>S324*T324</f>
        <v>0.45005680160521494</v>
      </c>
      <c r="V324" s="66">
        <f>S324*60*1000</f>
        <v>564.32275388838059</v>
      </c>
      <c r="W324" s="158">
        <f>V324*T324/1000</f>
        <v>27.003408096312899</v>
      </c>
    </row>
    <row r="325" spans="1:23" x14ac:dyDescent="0.2">
      <c r="A325" s="276"/>
      <c r="B325" s="35">
        <v>318</v>
      </c>
      <c r="C325" s="113" t="s">
        <v>804</v>
      </c>
      <c r="D325" s="114">
        <v>3.1</v>
      </c>
      <c r="E325" s="10">
        <v>447</v>
      </c>
      <c r="F325" s="32" t="s">
        <v>816</v>
      </c>
      <c r="G325" s="32" t="s">
        <v>24</v>
      </c>
      <c r="H325" s="35">
        <v>20</v>
      </c>
      <c r="I325" s="35">
        <v>1971</v>
      </c>
      <c r="J325" s="37">
        <v>15.22</v>
      </c>
      <c r="K325" s="37">
        <v>0.86</v>
      </c>
      <c r="L325" s="37">
        <v>4.75</v>
      </c>
      <c r="M325" s="37">
        <v>0.15</v>
      </c>
      <c r="N325" s="37">
        <v>0.94</v>
      </c>
      <c r="O325" s="37">
        <v>8.49</v>
      </c>
      <c r="P325" s="115">
        <v>1001.53</v>
      </c>
      <c r="Q325" s="37">
        <v>9.43</v>
      </c>
      <c r="R325" s="37">
        <v>1001.53</v>
      </c>
      <c r="S325" s="60">
        <v>9.4155941409643246E-3</v>
      </c>
      <c r="T325" s="64">
        <v>74.900000000000006</v>
      </c>
      <c r="U325" s="65">
        <v>0.70522800115822792</v>
      </c>
      <c r="V325" s="66">
        <v>564.93564845785943</v>
      </c>
      <c r="W325" s="158">
        <v>42.313680069493678</v>
      </c>
    </row>
    <row r="326" spans="1:23" x14ac:dyDescent="0.2">
      <c r="A326" s="276"/>
      <c r="B326" s="35">
        <v>319</v>
      </c>
      <c r="C326" s="113" t="s">
        <v>268</v>
      </c>
      <c r="D326" s="116">
        <v>3.9</v>
      </c>
      <c r="E326" s="113">
        <v>423</v>
      </c>
      <c r="F326" s="32" t="s">
        <v>271</v>
      </c>
      <c r="G326" s="32" t="s">
        <v>25</v>
      </c>
      <c r="H326" s="35">
        <v>24</v>
      </c>
      <c r="I326" s="35" t="s">
        <v>43</v>
      </c>
      <c r="J326" s="37">
        <v>15.449</v>
      </c>
      <c r="K326" s="37">
        <v>1.2</v>
      </c>
      <c r="L326" s="37">
        <v>3.891</v>
      </c>
      <c r="M326" s="37">
        <v>0.22800000000000001</v>
      </c>
      <c r="N326" s="37">
        <v>0</v>
      </c>
      <c r="O326" s="37">
        <v>10.130000000000001</v>
      </c>
      <c r="P326" s="115">
        <v>1073.72</v>
      </c>
      <c r="Q326" s="37">
        <v>10.130000000000001</v>
      </c>
      <c r="R326" s="37">
        <v>1073.72</v>
      </c>
      <c r="S326" s="60">
        <v>9.4344894385873426E-3</v>
      </c>
      <c r="T326" s="64">
        <v>58.75</v>
      </c>
      <c r="U326" s="65">
        <v>0.55427625451700635</v>
      </c>
      <c r="V326" s="66">
        <v>566.06936631524047</v>
      </c>
      <c r="W326" s="158">
        <v>33.256575271020374</v>
      </c>
    </row>
    <row r="327" spans="1:23" x14ac:dyDescent="0.2">
      <c r="A327" s="276"/>
      <c r="B327" s="35">
        <v>320</v>
      </c>
      <c r="C327" s="113" t="s">
        <v>650</v>
      </c>
      <c r="D327" s="116">
        <v>3.5</v>
      </c>
      <c r="E327" s="113">
        <v>435</v>
      </c>
      <c r="F327" s="32" t="s">
        <v>663</v>
      </c>
      <c r="G327" s="32" t="s">
        <v>23</v>
      </c>
      <c r="H327" s="35">
        <v>9</v>
      </c>
      <c r="I327" s="35" t="s">
        <v>43</v>
      </c>
      <c r="J327" s="37">
        <v>9.1</v>
      </c>
      <c r="K327" s="37">
        <v>1.8421000000000001</v>
      </c>
      <c r="L327" s="37">
        <v>1.7470000000000001</v>
      </c>
      <c r="M327" s="37">
        <v>-0.41410000000000002</v>
      </c>
      <c r="N327" s="37">
        <v>0</v>
      </c>
      <c r="O327" s="37">
        <v>5.9249999999999998</v>
      </c>
      <c r="P327" s="115">
        <v>624.82000000000005</v>
      </c>
      <c r="Q327" s="37">
        <v>5.9249999999999998</v>
      </c>
      <c r="R327" s="37">
        <v>624.82000000000005</v>
      </c>
      <c r="S327" s="60">
        <v>9.4827310265356412E-3</v>
      </c>
      <c r="T327" s="64">
        <v>42.4</v>
      </c>
      <c r="U327" s="65">
        <v>0.40206779552511118</v>
      </c>
      <c r="V327" s="66">
        <v>568.96386159213853</v>
      </c>
      <c r="W327" s="158">
        <v>24.12406773150667</v>
      </c>
    </row>
    <row r="328" spans="1:23" x14ac:dyDescent="0.2">
      <c r="A328" s="276"/>
      <c r="B328" s="35">
        <v>321</v>
      </c>
      <c r="C328" s="113" t="s">
        <v>990</v>
      </c>
      <c r="D328" s="116">
        <v>3.1</v>
      </c>
      <c r="E328" s="113">
        <v>447</v>
      </c>
      <c r="F328" s="125" t="s">
        <v>945</v>
      </c>
      <c r="G328" s="125"/>
      <c r="H328" s="113">
        <v>34</v>
      </c>
      <c r="I328" s="113">
        <v>2003</v>
      </c>
      <c r="J328" s="126">
        <v>32.396999999999998</v>
      </c>
      <c r="K328" s="126">
        <v>5.5344280000000001</v>
      </c>
      <c r="L328" s="126">
        <v>4.7336400000000003</v>
      </c>
      <c r="M328" s="126">
        <v>-0.33242899999999997</v>
      </c>
      <c r="N328" s="126">
        <v>0</v>
      </c>
      <c r="O328" s="126">
        <v>22.461359999999999</v>
      </c>
      <c r="P328" s="127">
        <v>2349.59</v>
      </c>
      <c r="Q328" s="126">
        <v>22.461359999999999</v>
      </c>
      <c r="R328" s="126">
        <v>2349.59</v>
      </c>
      <c r="S328" s="128">
        <v>9.5596933933154282E-3</v>
      </c>
      <c r="T328" s="129">
        <v>51.6</v>
      </c>
      <c r="U328" s="129">
        <v>0.4932801790950761</v>
      </c>
      <c r="V328" s="130">
        <v>573.58160359892577</v>
      </c>
      <c r="W328" s="159">
        <v>29.59681074570457</v>
      </c>
    </row>
    <row r="329" spans="1:23" x14ac:dyDescent="0.2">
      <c r="A329" s="276"/>
      <c r="B329" s="35">
        <v>322</v>
      </c>
      <c r="C329" s="113" t="s">
        <v>804</v>
      </c>
      <c r="D329" s="114">
        <v>3.1</v>
      </c>
      <c r="E329" s="10">
        <v>447</v>
      </c>
      <c r="F329" s="32" t="s">
        <v>817</v>
      </c>
      <c r="G329" s="32" t="s">
        <v>25</v>
      </c>
      <c r="H329" s="35">
        <v>32</v>
      </c>
      <c r="I329" s="35">
        <v>1974</v>
      </c>
      <c r="J329" s="37">
        <v>23.6</v>
      </c>
      <c r="K329" s="37">
        <v>3.4</v>
      </c>
      <c r="L329" s="37">
        <v>6.3</v>
      </c>
      <c r="M329" s="37">
        <v>-0.2</v>
      </c>
      <c r="N329" s="37">
        <v>0</v>
      </c>
      <c r="O329" s="37">
        <v>14</v>
      </c>
      <c r="P329" s="115">
        <v>1457.7</v>
      </c>
      <c r="Q329" s="37">
        <v>14</v>
      </c>
      <c r="R329" s="37">
        <v>1457.7</v>
      </c>
      <c r="S329" s="60">
        <v>9.6041709542429854E-3</v>
      </c>
      <c r="T329" s="64">
        <v>74.900000000000006</v>
      </c>
      <c r="U329" s="65">
        <v>0.71935240447279969</v>
      </c>
      <c r="V329" s="66">
        <v>576.25025725457908</v>
      </c>
      <c r="W329" s="158">
        <v>43.161144268367977</v>
      </c>
    </row>
    <row r="330" spans="1:23" x14ac:dyDescent="0.2">
      <c r="A330" s="276"/>
      <c r="B330" s="35">
        <v>323</v>
      </c>
      <c r="C330" s="113" t="s">
        <v>991</v>
      </c>
      <c r="D330" s="114">
        <v>3.5</v>
      </c>
      <c r="E330" s="10">
        <v>435</v>
      </c>
      <c r="F330" s="32" t="s">
        <v>123</v>
      </c>
      <c r="G330" s="32" t="s">
        <v>23</v>
      </c>
      <c r="H330" s="35">
        <v>15</v>
      </c>
      <c r="I330" s="35">
        <v>1969</v>
      </c>
      <c r="J330" s="37">
        <v>7.2409999999999997</v>
      </c>
      <c r="K330" s="37">
        <v>1.047007</v>
      </c>
      <c r="L330" s="37">
        <v>0.21181700000000001</v>
      </c>
      <c r="M330" s="37">
        <v>-7.8007000000000007E-2</v>
      </c>
      <c r="N330" s="37">
        <v>0</v>
      </c>
      <c r="O330" s="37">
        <v>6.0601830000000003</v>
      </c>
      <c r="P330" s="115">
        <v>630.45000000000005</v>
      </c>
      <c r="Q330" s="37">
        <v>6.0601830000000003</v>
      </c>
      <c r="R330" s="37">
        <v>630.45000000000005</v>
      </c>
      <c r="S330" s="60">
        <v>9.612472043778254E-3</v>
      </c>
      <c r="T330" s="64">
        <v>67.58</v>
      </c>
      <c r="U330" s="65">
        <v>0.64961086071853436</v>
      </c>
      <c r="V330" s="66">
        <v>576.74832262669531</v>
      </c>
      <c r="W330" s="158">
        <v>38.976651643112071</v>
      </c>
    </row>
    <row r="331" spans="1:23" x14ac:dyDescent="0.2">
      <c r="A331" s="276"/>
      <c r="B331" s="35">
        <v>324</v>
      </c>
      <c r="C331" s="113" t="s">
        <v>268</v>
      </c>
      <c r="D331" s="116">
        <v>3.9</v>
      </c>
      <c r="E331" s="113">
        <v>423</v>
      </c>
      <c r="F331" s="32" t="s">
        <v>275</v>
      </c>
      <c r="G331" s="32" t="s">
        <v>24</v>
      </c>
      <c r="H331" s="35">
        <v>60</v>
      </c>
      <c r="I331" s="35" t="s">
        <v>43</v>
      </c>
      <c r="J331" s="37">
        <v>48.161999999999999</v>
      </c>
      <c r="K331" s="37">
        <v>6.8789999999999996</v>
      </c>
      <c r="L331" s="37">
        <v>9.3290000000000006</v>
      </c>
      <c r="M331" s="37">
        <v>0.26100000000000001</v>
      </c>
      <c r="N331" s="37">
        <v>0</v>
      </c>
      <c r="O331" s="37">
        <v>31.693000000000001</v>
      </c>
      <c r="P331" s="115">
        <v>3284.52</v>
      </c>
      <c r="Q331" s="37">
        <v>31.693000000000001</v>
      </c>
      <c r="R331" s="37">
        <v>3284.52</v>
      </c>
      <c r="S331" s="60">
        <v>9.6492029276728421E-3</v>
      </c>
      <c r="T331" s="64">
        <v>58.75</v>
      </c>
      <c r="U331" s="65">
        <v>0.56689067200077947</v>
      </c>
      <c r="V331" s="66">
        <v>578.95217566037047</v>
      </c>
      <c r="W331" s="158">
        <v>34.013440320046762</v>
      </c>
    </row>
    <row r="332" spans="1:23" x14ac:dyDescent="0.2">
      <c r="A332" s="276"/>
      <c r="B332" s="35">
        <v>325</v>
      </c>
      <c r="C332" s="113" t="s">
        <v>650</v>
      </c>
      <c r="D332" s="116">
        <v>3.5</v>
      </c>
      <c r="E332" s="113">
        <v>435</v>
      </c>
      <c r="F332" s="32" t="s">
        <v>664</v>
      </c>
      <c r="G332" s="32" t="s">
        <v>24</v>
      </c>
      <c r="H332" s="35">
        <v>15</v>
      </c>
      <c r="I332" s="35">
        <v>1994</v>
      </c>
      <c r="J332" s="37">
        <v>14.662399999999998</v>
      </c>
      <c r="K332" s="37">
        <v>2.2214</v>
      </c>
      <c r="L332" s="37">
        <v>2.919</v>
      </c>
      <c r="M332" s="37">
        <v>0.73599999999999999</v>
      </c>
      <c r="N332" s="37">
        <v>0</v>
      </c>
      <c r="O332" s="37">
        <v>8.7859999999999996</v>
      </c>
      <c r="P332" s="115">
        <v>910.14</v>
      </c>
      <c r="Q332" s="37">
        <v>8.7859999999999996</v>
      </c>
      <c r="R332" s="37">
        <v>910.14</v>
      </c>
      <c r="S332" s="60">
        <v>9.6534599072670129E-3</v>
      </c>
      <c r="T332" s="64">
        <v>42.4</v>
      </c>
      <c r="U332" s="65">
        <v>0.40930670006812131</v>
      </c>
      <c r="V332" s="66">
        <v>579.20759443602071</v>
      </c>
      <c r="W332" s="158">
        <v>24.558402004087277</v>
      </c>
    </row>
    <row r="333" spans="1:23" x14ac:dyDescent="0.2">
      <c r="A333" s="276"/>
      <c r="B333" s="35">
        <v>326</v>
      </c>
      <c r="C333" s="123" t="s">
        <v>38</v>
      </c>
      <c r="D333" s="114">
        <v>3.9</v>
      </c>
      <c r="E333" s="10">
        <v>423</v>
      </c>
      <c r="F333" s="38" t="s">
        <v>59</v>
      </c>
      <c r="G333" s="11" t="s">
        <v>24</v>
      </c>
      <c r="H333" s="12">
        <v>24</v>
      </c>
      <c r="I333" s="13" t="s">
        <v>43</v>
      </c>
      <c r="J333" s="36">
        <v>17.13</v>
      </c>
      <c r="K333" s="36">
        <v>2.41</v>
      </c>
      <c r="L333" s="36">
        <v>3.21</v>
      </c>
      <c r="M333" s="36">
        <v>-0.12</v>
      </c>
      <c r="N333" s="37">
        <v>2.0933999999999999</v>
      </c>
      <c r="O333" s="37">
        <v>9.5366</v>
      </c>
      <c r="P333" s="52">
        <v>1198.92</v>
      </c>
      <c r="Q333" s="36">
        <v>11.63</v>
      </c>
      <c r="R333" s="27">
        <v>1198.92</v>
      </c>
      <c r="S333" s="60">
        <f>Q333/R333</f>
        <v>9.7003970239882553E-3</v>
      </c>
      <c r="T333" s="64">
        <v>56</v>
      </c>
      <c r="U333" s="65">
        <f>S333*T333</f>
        <v>0.5432222333433423</v>
      </c>
      <c r="V333" s="66">
        <f>S333*60*1000</f>
        <v>582.02382143929538</v>
      </c>
      <c r="W333" s="158">
        <f>V333*T333/1000</f>
        <v>32.593334000600542</v>
      </c>
    </row>
    <row r="334" spans="1:23" x14ac:dyDescent="0.2">
      <c r="A334" s="276"/>
      <c r="B334" s="35">
        <v>327</v>
      </c>
      <c r="C334" s="113" t="s">
        <v>333</v>
      </c>
      <c r="D334" s="116">
        <v>6</v>
      </c>
      <c r="E334" s="113">
        <v>372</v>
      </c>
      <c r="F334" s="32" t="s">
        <v>349</v>
      </c>
      <c r="G334" s="32" t="s">
        <v>350</v>
      </c>
      <c r="H334" s="35">
        <v>72</v>
      </c>
      <c r="I334" s="35">
        <v>1976</v>
      </c>
      <c r="J334" s="37">
        <v>55.081499999999998</v>
      </c>
      <c r="K334" s="37">
        <v>10.2905</v>
      </c>
      <c r="L334" s="37">
        <v>7.2</v>
      </c>
      <c r="M334" s="37">
        <v>0.78149999999999997</v>
      </c>
      <c r="N334" s="37">
        <v>0</v>
      </c>
      <c r="O334" s="37">
        <v>36.8095</v>
      </c>
      <c r="P334" s="115">
        <v>3787.2</v>
      </c>
      <c r="Q334" s="37">
        <v>36.8095</v>
      </c>
      <c r="R334" s="37">
        <v>3787.2</v>
      </c>
      <c r="S334" s="60">
        <v>9.7194497253907906E-3</v>
      </c>
      <c r="T334" s="64">
        <v>56.2</v>
      </c>
      <c r="U334" s="65">
        <v>0.54623307456696246</v>
      </c>
      <c r="V334" s="66">
        <v>583.16698352344747</v>
      </c>
      <c r="W334" s="158">
        <v>32.773984474017752</v>
      </c>
    </row>
    <row r="335" spans="1:23" x14ac:dyDescent="0.2">
      <c r="A335" s="276"/>
      <c r="B335" s="35">
        <v>328</v>
      </c>
      <c r="C335" s="113" t="s">
        <v>650</v>
      </c>
      <c r="D335" s="116">
        <v>3.5</v>
      </c>
      <c r="E335" s="113">
        <v>435</v>
      </c>
      <c r="F335" s="32" t="s">
        <v>665</v>
      </c>
      <c r="G335" s="32" t="s">
        <v>24</v>
      </c>
      <c r="H335" s="35">
        <v>15</v>
      </c>
      <c r="I335" s="35">
        <v>1993</v>
      </c>
      <c r="J335" s="37">
        <v>13.600000000000001</v>
      </c>
      <c r="K335" s="37">
        <v>1.3003</v>
      </c>
      <c r="L335" s="37">
        <v>3.4144999999999999</v>
      </c>
      <c r="M335" s="37">
        <v>2.5700000000000001E-2</v>
      </c>
      <c r="N335" s="37">
        <v>0</v>
      </c>
      <c r="O335" s="37">
        <v>8.8595000000000006</v>
      </c>
      <c r="P335" s="115">
        <v>911.13</v>
      </c>
      <c r="Q335" s="37">
        <v>8.8595000000000006</v>
      </c>
      <c r="R335" s="37">
        <v>911.13</v>
      </c>
      <c r="S335" s="60">
        <v>9.7236398757586748E-3</v>
      </c>
      <c r="T335" s="64">
        <v>42.4</v>
      </c>
      <c r="U335" s="65">
        <v>0.4122823307321678</v>
      </c>
      <c r="V335" s="66">
        <v>583.41839254552053</v>
      </c>
      <c r="W335" s="158">
        <v>24.73693984393007</v>
      </c>
    </row>
    <row r="336" spans="1:23" x14ac:dyDescent="0.2">
      <c r="A336" s="276"/>
      <c r="B336" s="35">
        <v>329</v>
      </c>
      <c r="C336" s="113" t="s">
        <v>691</v>
      </c>
      <c r="D336" s="114">
        <v>3.1</v>
      </c>
      <c r="E336" s="10">
        <v>447</v>
      </c>
      <c r="F336" s="121" t="s">
        <v>693</v>
      </c>
      <c r="G336" s="32" t="s">
        <v>25</v>
      </c>
      <c r="H336" s="35">
        <v>40</v>
      </c>
      <c r="I336" s="35">
        <v>1975</v>
      </c>
      <c r="J336" s="37">
        <v>31.004000000000001</v>
      </c>
      <c r="K336" s="37">
        <v>3.85</v>
      </c>
      <c r="L336" s="37">
        <v>5.3</v>
      </c>
      <c r="M336" s="37">
        <v>-0.03</v>
      </c>
      <c r="N336" s="37"/>
      <c r="O336" s="37">
        <v>21.88</v>
      </c>
      <c r="P336" s="115">
        <v>2232.09</v>
      </c>
      <c r="Q336" s="37">
        <v>21.88</v>
      </c>
      <c r="R336" s="37">
        <v>2232.09</v>
      </c>
      <c r="S336" s="60">
        <v>9.8024721225398615E-3</v>
      </c>
      <c r="T336" s="64">
        <v>70.305000000000007</v>
      </c>
      <c r="U336" s="65">
        <v>0.68916280257516505</v>
      </c>
      <c r="V336" s="66">
        <v>588.14832735239168</v>
      </c>
      <c r="W336" s="158">
        <v>41.349768154509903</v>
      </c>
    </row>
    <row r="337" spans="1:23" x14ac:dyDescent="0.2">
      <c r="A337" s="276"/>
      <c r="B337" s="35">
        <v>330</v>
      </c>
      <c r="C337" s="113" t="s">
        <v>990</v>
      </c>
      <c r="D337" s="116">
        <v>3.1</v>
      </c>
      <c r="E337" s="113">
        <v>447</v>
      </c>
      <c r="F337" s="125" t="s">
        <v>946</v>
      </c>
      <c r="G337" s="125"/>
      <c r="H337" s="113">
        <v>46</v>
      </c>
      <c r="I337" s="113">
        <v>2007</v>
      </c>
      <c r="J337" s="126">
        <v>37.472000000000001</v>
      </c>
      <c r="K337" s="126">
        <v>9.1466960000000004</v>
      </c>
      <c r="L337" s="126">
        <v>0.69494400000000001</v>
      </c>
      <c r="M337" s="126">
        <v>-0.32369399999999998</v>
      </c>
      <c r="N337" s="126">
        <v>5.0317299999999996</v>
      </c>
      <c r="O337" s="126">
        <v>27.953934</v>
      </c>
      <c r="P337" s="127">
        <v>2821.98</v>
      </c>
      <c r="Q337" s="126">
        <v>27.953934</v>
      </c>
      <c r="R337" s="126">
        <v>2821.98</v>
      </c>
      <c r="S337" s="128">
        <v>9.9057874258499344E-3</v>
      </c>
      <c r="T337" s="129">
        <v>51.6</v>
      </c>
      <c r="U337" s="129">
        <v>0.51113863117385661</v>
      </c>
      <c r="V337" s="130">
        <v>594.34724555099604</v>
      </c>
      <c r="W337" s="159">
        <v>30.668317870431398</v>
      </c>
    </row>
    <row r="338" spans="1:23" x14ac:dyDescent="0.2">
      <c r="A338" s="276"/>
      <c r="B338" s="35">
        <v>331</v>
      </c>
      <c r="C338" s="113" t="s">
        <v>613</v>
      </c>
      <c r="D338" s="114">
        <v>4.7</v>
      </c>
      <c r="E338" s="10">
        <v>399</v>
      </c>
      <c r="F338" s="32" t="s">
        <v>624</v>
      </c>
      <c r="G338" s="32" t="s">
        <v>625</v>
      </c>
      <c r="H338" s="35">
        <v>32</v>
      </c>
      <c r="I338" s="35">
        <v>1986</v>
      </c>
      <c r="J338" s="37">
        <v>24.745999999999999</v>
      </c>
      <c r="K338" s="37">
        <v>2.5579999999999998</v>
      </c>
      <c r="L338" s="37">
        <v>5.1059999999999999</v>
      </c>
      <c r="M338" s="37">
        <v>0.247</v>
      </c>
      <c r="N338" s="37">
        <v>3.03</v>
      </c>
      <c r="O338" s="37">
        <v>13.805</v>
      </c>
      <c r="P338" s="115">
        <v>1810.74</v>
      </c>
      <c r="Q338" s="37">
        <v>16.594000000000001</v>
      </c>
      <c r="R338" s="37">
        <v>1666.78</v>
      </c>
      <c r="S338" s="60">
        <v>9.9557230108352646E-3</v>
      </c>
      <c r="T338" s="64">
        <v>59.841000000000001</v>
      </c>
      <c r="U338" s="65">
        <v>0.59576042069139312</v>
      </c>
      <c r="V338" s="66">
        <v>597.34338065011582</v>
      </c>
      <c r="W338" s="158">
        <v>35.74562524148358</v>
      </c>
    </row>
    <row r="339" spans="1:23" x14ac:dyDescent="0.2">
      <c r="A339" s="276"/>
      <c r="B339" s="35">
        <v>332</v>
      </c>
      <c r="C339" s="113" t="s">
        <v>650</v>
      </c>
      <c r="D339" s="116">
        <v>3.5</v>
      </c>
      <c r="E339" s="113">
        <v>435</v>
      </c>
      <c r="F339" s="32" t="s">
        <v>666</v>
      </c>
      <c r="G339" s="32" t="s">
        <v>24</v>
      </c>
      <c r="H339" s="35">
        <v>30</v>
      </c>
      <c r="I339" s="35" t="s">
        <v>43</v>
      </c>
      <c r="J339" s="37">
        <v>23.35</v>
      </c>
      <c r="K339" s="37">
        <v>2.9799000000000002</v>
      </c>
      <c r="L339" s="37">
        <v>5.0129999999999999</v>
      </c>
      <c r="M339" s="37">
        <v>-0.1749</v>
      </c>
      <c r="N339" s="37">
        <v>0</v>
      </c>
      <c r="O339" s="37">
        <v>15.532</v>
      </c>
      <c r="P339" s="115">
        <v>1557.33</v>
      </c>
      <c r="Q339" s="37">
        <v>15.532</v>
      </c>
      <c r="R339" s="37">
        <v>1557.33</v>
      </c>
      <c r="S339" s="60">
        <v>9.9734802514560173E-3</v>
      </c>
      <c r="T339" s="64">
        <v>42.4</v>
      </c>
      <c r="U339" s="65">
        <v>0.42287556266173509</v>
      </c>
      <c r="V339" s="66">
        <v>598.40881508736095</v>
      </c>
      <c r="W339" s="158">
        <v>25.372533759704105</v>
      </c>
    </row>
    <row r="340" spans="1:23" x14ac:dyDescent="0.2">
      <c r="A340" s="276"/>
      <c r="B340" s="35">
        <v>333</v>
      </c>
      <c r="C340" s="113" t="s">
        <v>691</v>
      </c>
      <c r="D340" s="114">
        <v>3.1</v>
      </c>
      <c r="E340" s="10">
        <v>447</v>
      </c>
      <c r="F340" s="121" t="s">
        <v>702</v>
      </c>
      <c r="G340" s="32" t="s">
        <v>24</v>
      </c>
      <c r="H340" s="35">
        <v>20</v>
      </c>
      <c r="I340" s="35">
        <v>1975</v>
      </c>
      <c r="J340" s="37">
        <v>13.82</v>
      </c>
      <c r="K340" s="37">
        <v>1.93</v>
      </c>
      <c r="L340" s="37">
        <v>2.58</v>
      </c>
      <c r="M340" s="37">
        <v>-0.04</v>
      </c>
      <c r="N340" s="37"/>
      <c r="O340" s="37">
        <v>9.36</v>
      </c>
      <c r="P340" s="115">
        <v>937.3</v>
      </c>
      <c r="Q340" s="37">
        <v>9.36</v>
      </c>
      <c r="R340" s="37">
        <v>937.3</v>
      </c>
      <c r="S340" s="60">
        <v>9.9861303744798891E-3</v>
      </c>
      <c r="T340" s="64">
        <v>70.305000000000007</v>
      </c>
      <c r="U340" s="65">
        <v>0.7020748959778087</v>
      </c>
      <c r="V340" s="66">
        <v>599.16782246879325</v>
      </c>
      <c r="W340" s="158">
        <v>42.124493758668514</v>
      </c>
    </row>
    <row r="341" spans="1:23" x14ac:dyDescent="0.2">
      <c r="A341" s="276"/>
      <c r="B341" s="35">
        <v>334</v>
      </c>
      <c r="C341" s="113" t="s">
        <v>650</v>
      </c>
      <c r="D341" s="116">
        <v>3.5</v>
      </c>
      <c r="E341" s="113">
        <v>435</v>
      </c>
      <c r="F341" s="32" t="s">
        <v>668</v>
      </c>
      <c r="G341" s="32" t="s">
        <v>24</v>
      </c>
      <c r="H341" s="35">
        <v>30</v>
      </c>
      <c r="I341" s="35">
        <v>1993</v>
      </c>
      <c r="J341" s="37">
        <v>25.800000000000004</v>
      </c>
      <c r="K341" s="37">
        <v>3.4003000000000001</v>
      </c>
      <c r="L341" s="37">
        <v>6.5804999999999998</v>
      </c>
      <c r="M341" s="37">
        <v>-0.34029999999999999</v>
      </c>
      <c r="N341" s="37">
        <v>0</v>
      </c>
      <c r="O341" s="37">
        <v>16.159500000000001</v>
      </c>
      <c r="P341" s="115">
        <v>1609.49</v>
      </c>
      <c r="Q341" s="37">
        <v>16.159500000000001</v>
      </c>
      <c r="R341" s="37">
        <v>1609.49</v>
      </c>
      <c r="S341" s="60">
        <v>1.0040136937787747E-2</v>
      </c>
      <c r="T341" s="64">
        <v>42.4</v>
      </c>
      <c r="U341" s="65">
        <v>0.42570180616220044</v>
      </c>
      <c r="V341" s="66">
        <v>602.40821626726483</v>
      </c>
      <c r="W341" s="158">
        <v>25.542108369732027</v>
      </c>
    </row>
    <row r="342" spans="1:23" x14ac:dyDescent="0.2">
      <c r="A342" s="276"/>
      <c r="B342" s="35">
        <v>335</v>
      </c>
      <c r="C342" s="113" t="s">
        <v>650</v>
      </c>
      <c r="D342" s="116">
        <v>3.5</v>
      </c>
      <c r="E342" s="113">
        <v>435</v>
      </c>
      <c r="F342" s="32" t="s">
        <v>667</v>
      </c>
      <c r="G342" s="32" t="s">
        <v>24</v>
      </c>
      <c r="H342" s="35">
        <v>20</v>
      </c>
      <c r="I342" s="35">
        <v>1992</v>
      </c>
      <c r="J342" s="37">
        <v>16.96</v>
      </c>
      <c r="K342" s="37">
        <v>2.3574000000000002</v>
      </c>
      <c r="L342" s="37">
        <v>3.9540000000000002</v>
      </c>
      <c r="M342" s="37">
        <v>-0.57240000000000002</v>
      </c>
      <c r="N342" s="37">
        <v>0</v>
      </c>
      <c r="O342" s="37">
        <v>11.221</v>
      </c>
      <c r="P342" s="115">
        <v>1116.28</v>
      </c>
      <c r="Q342" s="37">
        <v>11.221</v>
      </c>
      <c r="R342" s="37">
        <v>1116.28</v>
      </c>
      <c r="S342" s="60">
        <v>1.005213745655212E-2</v>
      </c>
      <c r="T342" s="64">
        <v>42.4</v>
      </c>
      <c r="U342" s="65">
        <v>0.42621062815780986</v>
      </c>
      <c r="V342" s="66">
        <v>603.12824739312725</v>
      </c>
      <c r="W342" s="158">
        <v>25.572637689468596</v>
      </c>
    </row>
    <row r="343" spans="1:23" x14ac:dyDescent="0.2">
      <c r="A343" s="276"/>
      <c r="B343" s="35">
        <v>336</v>
      </c>
      <c r="C343" s="113" t="s">
        <v>650</v>
      </c>
      <c r="D343" s="116">
        <v>3.5</v>
      </c>
      <c r="E343" s="113">
        <v>435</v>
      </c>
      <c r="F343" s="32" t="s">
        <v>669</v>
      </c>
      <c r="G343" s="32" t="s">
        <v>24</v>
      </c>
      <c r="H343" s="35">
        <v>20</v>
      </c>
      <c r="I343" s="35">
        <v>1995</v>
      </c>
      <c r="J343" s="37">
        <v>15</v>
      </c>
      <c r="K343" s="37">
        <v>2.1541999999999999</v>
      </c>
      <c r="L343" s="37">
        <v>2.9525000000000001</v>
      </c>
      <c r="M343" s="37">
        <v>-0.57320000000000004</v>
      </c>
      <c r="N343" s="37">
        <v>0</v>
      </c>
      <c r="O343" s="37">
        <v>10.4665</v>
      </c>
      <c r="P343" s="115">
        <v>1035.75</v>
      </c>
      <c r="Q343" s="37">
        <v>10.4665</v>
      </c>
      <c r="R343" s="37">
        <v>1035.75</v>
      </c>
      <c r="S343" s="60">
        <v>1.0105237750422399E-2</v>
      </c>
      <c r="T343" s="64">
        <v>42.4</v>
      </c>
      <c r="U343" s="65">
        <v>0.42846208061790969</v>
      </c>
      <c r="V343" s="66">
        <v>606.31426502534396</v>
      </c>
      <c r="W343" s="158">
        <v>25.707724837074583</v>
      </c>
    </row>
    <row r="344" spans="1:23" x14ac:dyDescent="0.2">
      <c r="A344" s="276"/>
      <c r="B344" s="35">
        <v>337</v>
      </c>
      <c r="C344" s="113" t="s">
        <v>227</v>
      </c>
      <c r="D344" s="116">
        <v>3.9</v>
      </c>
      <c r="E344" s="113">
        <v>423</v>
      </c>
      <c r="F344" s="32" t="s">
        <v>240</v>
      </c>
      <c r="G344" s="32" t="s">
        <v>24</v>
      </c>
      <c r="H344" s="35">
        <v>50</v>
      </c>
      <c r="I344" s="35">
        <v>1969</v>
      </c>
      <c r="J344" s="37">
        <f>SUM(K344:O344)</f>
        <v>37.773859999999999</v>
      </c>
      <c r="K344" s="37">
        <v>4.59</v>
      </c>
      <c r="L344" s="37">
        <v>6.820068</v>
      </c>
      <c r="M344" s="37">
        <v>0.11385999999999999</v>
      </c>
      <c r="N344" s="37"/>
      <c r="O344" s="37">
        <v>26.249932000000001</v>
      </c>
      <c r="P344" s="115">
        <v>2597.4</v>
      </c>
      <c r="Q344" s="37">
        <v>26.249932000000001</v>
      </c>
      <c r="R344" s="37">
        <v>2597.4</v>
      </c>
      <c r="S344" s="60">
        <f>Q344/R344</f>
        <v>1.0106233926233926E-2</v>
      </c>
      <c r="T344" s="64">
        <v>47.850999999999999</v>
      </c>
      <c r="U344" s="65">
        <f>S344*T344</f>
        <v>0.48359339960421954</v>
      </c>
      <c r="V344" s="66">
        <f>S344*60*1000</f>
        <v>606.37403557403559</v>
      </c>
      <c r="W344" s="158">
        <f>V344*T344/1000</f>
        <v>29.015603976253175</v>
      </c>
    </row>
    <row r="345" spans="1:23" x14ac:dyDescent="0.2">
      <c r="A345" s="276"/>
      <c r="B345" s="35">
        <v>338</v>
      </c>
      <c r="C345" s="113" t="s">
        <v>990</v>
      </c>
      <c r="D345" s="116">
        <v>3.1</v>
      </c>
      <c r="E345" s="113">
        <v>447</v>
      </c>
      <c r="F345" s="125" t="s">
        <v>947</v>
      </c>
      <c r="G345" s="125"/>
      <c r="H345" s="113">
        <v>28</v>
      </c>
      <c r="I345" s="113">
        <v>2001</v>
      </c>
      <c r="J345" s="126">
        <v>31.983000000000001</v>
      </c>
      <c r="K345" s="126">
        <v>3.1671200000000002</v>
      </c>
      <c r="L345" s="126">
        <v>3.2133600000000002</v>
      </c>
      <c r="M345" s="126">
        <v>0</v>
      </c>
      <c r="N345" s="126">
        <v>0</v>
      </c>
      <c r="O345" s="126">
        <v>24.740639999999999</v>
      </c>
      <c r="P345" s="127">
        <v>2440.5300000000002</v>
      </c>
      <c r="Q345" s="126">
        <v>24.740639999999999</v>
      </c>
      <c r="R345" s="126">
        <v>2440.5300000000002</v>
      </c>
      <c r="S345" s="128">
        <v>1.013740458015267E-2</v>
      </c>
      <c r="T345" s="129">
        <v>51.6</v>
      </c>
      <c r="U345" s="129">
        <v>0.52309007633587778</v>
      </c>
      <c r="V345" s="130">
        <v>608.24427480916017</v>
      </c>
      <c r="W345" s="159">
        <v>31.385404580152667</v>
      </c>
    </row>
    <row r="346" spans="1:23" x14ac:dyDescent="0.2">
      <c r="A346" s="276"/>
      <c r="B346" s="35">
        <v>339</v>
      </c>
      <c r="C346" s="113" t="s">
        <v>650</v>
      </c>
      <c r="D346" s="116">
        <v>3.5</v>
      </c>
      <c r="E346" s="113">
        <v>435</v>
      </c>
      <c r="F346" s="32" t="s">
        <v>670</v>
      </c>
      <c r="G346" s="32" t="s">
        <v>24</v>
      </c>
      <c r="H346" s="35">
        <v>23</v>
      </c>
      <c r="I346" s="35">
        <v>1994</v>
      </c>
      <c r="J346" s="37">
        <v>19.874000000000002</v>
      </c>
      <c r="K346" s="37">
        <v>2.3839000000000001</v>
      </c>
      <c r="L346" s="37">
        <v>4.1043000000000003</v>
      </c>
      <c r="M346" s="37">
        <v>6.4100000000000004E-2</v>
      </c>
      <c r="N346" s="37">
        <v>0</v>
      </c>
      <c r="O346" s="37">
        <v>13.3217</v>
      </c>
      <c r="P346" s="115">
        <v>1308.75</v>
      </c>
      <c r="Q346" s="37">
        <v>13.3217</v>
      </c>
      <c r="R346" s="37">
        <v>1308.75</v>
      </c>
      <c r="S346" s="60">
        <v>1.0178949379178605E-2</v>
      </c>
      <c r="T346" s="64">
        <v>42.4</v>
      </c>
      <c r="U346" s="65">
        <v>0.43158745367717283</v>
      </c>
      <c r="V346" s="66">
        <v>610.73696275071632</v>
      </c>
      <c r="W346" s="158">
        <v>25.89524722063037</v>
      </c>
    </row>
    <row r="347" spans="1:23" x14ac:dyDescent="0.2">
      <c r="A347" s="276"/>
      <c r="B347" s="35">
        <v>340</v>
      </c>
      <c r="C347" s="113" t="s">
        <v>227</v>
      </c>
      <c r="D347" s="116">
        <v>3.9</v>
      </c>
      <c r="E347" s="113">
        <v>423</v>
      </c>
      <c r="F347" s="32" t="s">
        <v>241</v>
      </c>
      <c r="G347" s="32" t="s">
        <v>24</v>
      </c>
      <c r="H347" s="35">
        <v>100</v>
      </c>
      <c r="I347" s="35">
        <v>1966</v>
      </c>
      <c r="J347" s="37">
        <f>SUM(K347:O347)</f>
        <v>63.914140000000003</v>
      </c>
      <c r="K347" s="37">
        <v>8.8740000000000006</v>
      </c>
      <c r="L347" s="37">
        <v>11.260721000000002</v>
      </c>
      <c r="M347" s="37">
        <v>-0.81486000000000003</v>
      </c>
      <c r="N347" s="37"/>
      <c r="O347" s="37">
        <v>44.594279</v>
      </c>
      <c r="P347" s="115">
        <v>4377.1000000000004</v>
      </c>
      <c r="Q347" s="37">
        <v>44.594279</v>
      </c>
      <c r="R347" s="37">
        <v>4377.1000000000004</v>
      </c>
      <c r="S347" s="60">
        <f>Q347/R347</f>
        <v>1.0188087775010851E-2</v>
      </c>
      <c r="T347" s="64">
        <v>47.850999999999999</v>
      </c>
      <c r="U347" s="65">
        <f>S347*T347</f>
        <v>0.48751018812204422</v>
      </c>
      <c r="V347" s="66">
        <f>S347*60*1000</f>
        <v>611.28526650065112</v>
      </c>
      <c r="W347" s="158">
        <f>V347*T347/1000</f>
        <v>29.250611287322656</v>
      </c>
    </row>
    <row r="348" spans="1:23" x14ac:dyDescent="0.2">
      <c r="A348" s="276"/>
      <c r="B348" s="35">
        <v>341</v>
      </c>
      <c r="C348" s="113" t="s">
        <v>333</v>
      </c>
      <c r="D348" s="116">
        <v>6</v>
      </c>
      <c r="E348" s="113">
        <v>372</v>
      </c>
      <c r="F348" s="32" t="s">
        <v>351</v>
      </c>
      <c r="G348" s="32" t="s">
        <v>336</v>
      </c>
      <c r="H348" s="35">
        <v>143</v>
      </c>
      <c r="I348" s="35">
        <v>1979</v>
      </c>
      <c r="J348" s="37">
        <v>116.96169999999999</v>
      </c>
      <c r="K348" s="37">
        <v>22.0428</v>
      </c>
      <c r="L348" s="37">
        <v>14.4</v>
      </c>
      <c r="M348" s="37">
        <v>2.6760000000000002</v>
      </c>
      <c r="N348" s="37">
        <v>0</v>
      </c>
      <c r="O348" s="37">
        <v>77.8429</v>
      </c>
      <c r="P348" s="115">
        <v>7579.44</v>
      </c>
      <c r="Q348" s="37">
        <v>77.504900000000006</v>
      </c>
      <c r="R348" s="37">
        <v>7579.44</v>
      </c>
      <c r="S348" s="60">
        <v>1.0225676303262512E-2</v>
      </c>
      <c r="T348" s="64">
        <v>56.2</v>
      </c>
      <c r="U348" s="65">
        <v>0.57468300824335317</v>
      </c>
      <c r="V348" s="66">
        <v>613.54057819575064</v>
      </c>
      <c r="W348" s="158">
        <v>34.480980494601184</v>
      </c>
    </row>
    <row r="349" spans="1:23" x14ac:dyDescent="0.2">
      <c r="A349" s="276"/>
      <c r="B349" s="35">
        <v>342</v>
      </c>
      <c r="C349" s="113" t="s">
        <v>227</v>
      </c>
      <c r="D349" s="116">
        <v>3.9</v>
      </c>
      <c r="E349" s="113">
        <v>423</v>
      </c>
      <c r="F349" s="32" t="s">
        <v>242</v>
      </c>
      <c r="G349" s="32" t="s">
        <v>24</v>
      </c>
      <c r="H349" s="35">
        <v>45</v>
      </c>
      <c r="I349" s="35">
        <v>1988</v>
      </c>
      <c r="J349" s="37">
        <f>SUM(K349:O349)</f>
        <v>33.832340000000002</v>
      </c>
      <c r="K349" s="37">
        <v>4.8449999999999998</v>
      </c>
      <c r="L349" s="37">
        <v>6.1593240000000007</v>
      </c>
      <c r="M349" s="37">
        <v>-0.87766000000000011</v>
      </c>
      <c r="N349" s="37"/>
      <c r="O349" s="37">
        <v>23.705676</v>
      </c>
      <c r="P349" s="115">
        <v>2317.7800000000002</v>
      </c>
      <c r="Q349" s="37">
        <v>23.705676</v>
      </c>
      <c r="R349" s="37">
        <v>2317.7800000000002</v>
      </c>
      <c r="S349" s="60">
        <f>Q349/R349</f>
        <v>1.0227750692472969E-2</v>
      </c>
      <c r="T349" s="64">
        <v>47.850999999999999</v>
      </c>
      <c r="U349" s="65">
        <f>S349*T349</f>
        <v>0.48940809838552402</v>
      </c>
      <c r="V349" s="66">
        <f>S349*60*1000</f>
        <v>613.6650415483781</v>
      </c>
      <c r="W349" s="158">
        <f>V349*T349/1000</f>
        <v>29.364485903131442</v>
      </c>
    </row>
    <row r="350" spans="1:23" x14ac:dyDescent="0.2">
      <c r="A350" s="276"/>
      <c r="B350" s="35">
        <v>343</v>
      </c>
      <c r="C350" s="113" t="s">
        <v>990</v>
      </c>
      <c r="D350" s="116">
        <v>3.1</v>
      </c>
      <c r="E350" s="113">
        <v>447</v>
      </c>
      <c r="F350" s="125" t="s">
        <v>948</v>
      </c>
      <c r="G350" s="125"/>
      <c r="H350" s="113">
        <v>23</v>
      </c>
      <c r="I350" s="113">
        <v>2002</v>
      </c>
      <c r="J350" s="126">
        <v>17.971</v>
      </c>
      <c r="K350" s="126">
        <v>0</v>
      </c>
      <c r="L350" s="126">
        <v>0</v>
      </c>
      <c r="M350" s="126">
        <v>0</v>
      </c>
      <c r="N350" s="126">
        <v>0</v>
      </c>
      <c r="O350" s="126">
        <v>17.971</v>
      </c>
      <c r="P350" s="127">
        <v>1743.26</v>
      </c>
      <c r="Q350" s="126">
        <v>17.971</v>
      </c>
      <c r="R350" s="126">
        <v>1743.26</v>
      </c>
      <c r="S350" s="128">
        <v>1.0308846643644665E-2</v>
      </c>
      <c r="T350" s="129">
        <v>51.6</v>
      </c>
      <c r="U350" s="129">
        <v>0.53193648681206473</v>
      </c>
      <c r="V350" s="130">
        <v>618.53079861867991</v>
      </c>
      <c r="W350" s="159">
        <v>31.916189208723885</v>
      </c>
    </row>
    <row r="351" spans="1:23" x14ac:dyDescent="0.2">
      <c r="A351" s="276"/>
      <c r="B351" s="35">
        <v>344</v>
      </c>
      <c r="C351" s="123" t="s">
        <v>56</v>
      </c>
      <c r="D351" s="124">
        <v>4</v>
      </c>
      <c r="E351" s="113">
        <v>420</v>
      </c>
      <c r="F351" s="24" t="s">
        <v>60</v>
      </c>
      <c r="G351" s="11" t="s">
        <v>24</v>
      </c>
      <c r="H351" s="12">
        <v>53</v>
      </c>
      <c r="I351" s="13" t="s">
        <v>43</v>
      </c>
      <c r="J351" s="36">
        <v>43.09</v>
      </c>
      <c r="K351" s="36">
        <v>4.71</v>
      </c>
      <c r="L351" s="36">
        <v>7.84</v>
      </c>
      <c r="M351" s="36">
        <v>-0.43</v>
      </c>
      <c r="N351" s="37">
        <v>5.4521999999999995</v>
      </c>
      <c r="O351" s="37">
        <v>25.517800000000001</v>
      </c>
      <c r="P351" s="52">
        <v>2993.98</v>
      </c>
      <c r="Q351" s="36">
        <v>30.97</v>
      </c>
      <c r="R351" s="27">
        <v>2993.98</v>
      </c>
      <c r="S351" s="60">
        <f>Q351/R351</f>
        <v>1.0344090474886271E-2</v>
      </c>
      <c r="T351" s="64">
        <v>56</v>
      </c>
      <c r="U351" s="65">
        <f>S351*T351</f>
        <v>0.5792690665936312</v>
      </c>
      <c r="V351" s="66">
        <f>S351*60*1000</f>
        <v>620.64542849317627</v>
      </c>
      <c r="W351" s="158">
        <f>V351*T351/1000</f>
        <v>34.756143995617876</v>
      </c>
    </row>
    <row r="352" spans="1:23" x14ac:dyDescent="0.2">
      <c r="A352" s="276"/>
      <c r="B352" s="35">
        <v>345</v>
      </c>
      <c r="C352" s="113" t="s">
        <v>691</v>
      </c>
      <c r="D352" s="114">
        <v>3.1</v>
      </c>
      <c r="E352" s="10">
        <v>447</v>
      </c>
      <c r="F352" s="121" t="s">
        <v>698</v>
      </c>
      <c r="G352" s="32" t="s">
        <v>24</v>
      </c>
      <c r="H352" s="35">
        <v>9</v>
      </c>
      <c r="I352" s="35">
        <v>1991</v>
      </c>
      <c r="J352" s="37">
        <v>7.899</v>
      </c>
      <c r="K352" s="37">
        <v>1.59</v>
      </c>
      <c r="L352" s="37">
        <v>1.37</v>
      </c>
      <c r="M352" s="37">
        <v>-0.46</v>
      </c>
      <c r="N352" s="37"/>
      <c r="O352" s="37">
        <v>5.4</v>
      </c>
      <c r="P352" s="115">
        <v>520.64</v>
      </c>
      <c r="Q352" s="37">
        <v>5.4</v>
      </c>
      <c r="R352" s="37">
        <v>520.64</v>
      </c>
      <c r="S352" s="60">
        <v>1.0371850030731409E-2</v>
      </c>
      <c r="T352" s="64">
        <v>70.305000000000007</v>
      </c>
      <c r="U352" s="65">
        <v>0.72919291641057182</v>
      </c>
      <c r="V352" s="66">
        <v>622.31100184388458</v>
      </c>
      <c r="W352" s="158">
        <v>43.75157498463431</v>
      </c>
    </row>
    <row r="353" spans="1:23" x14ac:dyDescent="0.2">
      <c r="A353" s="276"/>
      <c r="B353" s="35">
        <v>346</v>
      </c>
      <c r="C353" s="113" t="s">
        <v>292</v>
      </c>
      <c r="D353" s="114">
        <v>3.9</v>
      </c>
      <c r="E353" s="10">
        <v>423</v>
      </c>
      <c r="F353" s="32" t="s">
        <v>308</v>
      </c>
      <c r="G353" s="32"/>
      <c r="H353" s="35">
        <v>63</v>
      </c>
      <c r="I353" s="35">
        <v>1960</v>
      </c>
      <c r="J353" s="37">
        <v>14.82</v>
      </c>
      <c r="K353" s="37">
        <v>3.7136019999999998</v>
      </c>
      <c r="L353" s="37">
        <v>1.601982</v>
      </c>
      <c r="M353" s="37">
        <v>-0.24559800000000001</v>
      </c>
      <c r="N353" s="37">
        <v>0</v>
      </c>
      <c r="O353" s="37">
        <v>9.7499739999999999</v>
      </c>
      <c r="P353" s="115">
        <v>938.9</v>
      </c>
      <c r="Q353" s="37">
        <v>9.7499739999999999</v>
      </c>
      <c r="R353" s="37">
        <v>938.9</v>
      </c>
      <c r="S353" s="60">
        <v>1.0384464799233146E-2</v>
      </c>
      <c r="T353" s="64">
        <v>53.41</v>
      </c>
      <c r="U353" s="65">
        <v>0.55463426492704226</v>
      </c>
      <c r="V353" s="66">
        <v>623.06788795398882</v>
      </c>
      <c r="W353" s="158">
        <v>33.278055895622543</v>
      </c>
    </row>
    <row r="354" spans="1:23" x14ac:dyDescent="0.2">
      <c r="A354" s="276"/>
      <c r="B354" s="35">
        <v>347</v>
      </c>
      <c r="C354" s="113" t="s">
        <v>227</v>
      </c>
      <c r="D354" s="116">
        <v>3.9</v>
      </c>
      <c r="E354" s="113">
        <v>423</v>
      </c>
      <c r="F354" s="32" t="s">
        <v>243</v>
      </c>
      <c r="G354" s="32" t="s">
        <v>24</v>
      </c>
      <c r="H354" s="35">
        <v>45</v>
      </c>
      <c r="I354" s="35" t="s">
        <v>43</v>
      </c>
      <c r="J354" s="37">
        <f>SUM(K354:O354)</f>
        <v>33.496559999999995</v>
      </c>
      <c r="K354" s="37">
        <v>1.9380000000000002</v>
      </c>
      <c r="L354" s="37">
        <v>7.2</v>
      </c>
      <c r="M354" s="37">
        <v>1.1559999999999999E-2</v>
      </c>
      <c r="N354" s="37"/>
      <c r="O354" s="37">
        <v>24.346999999999998</v>
      </c>
      <c r="P354" s="115">
        <v>2335.35</v>
      </c>
      <c r="Q354" s="37">
        <v>24.346999999999998</v>
      </c>
      <c r="R354" s="37">
        <v>2335.35</v>
      </c>
      <c r="S354" s="60">
        <f>Q354/R354</f>
        <v>1.0425418031558439E-2</v>
      </c>
      <c r="T354" s="64">
        <v>47.850999999999999</v>
      </c>
      <c r="U354" s="65">
        <f>S354*T354</f>
        <v>0.49886667822810282</v>
      </c>
      <c r="V354" s="66">
        <f>S354*60*1000</f>
        <v>625.52508189350635</v>
      </c>
      <c r="W354" s="158">
        <f>V354*T354/1000</f>
        <v>29.93200069368617</v>
      </c>
    </row>
    <row r="355" spans="1:23" x14ac:dyDescent="0.2">
      <c r="A355" s="276"/>
      <c r="B355" s="35">
        <v>348</v>
      </c>
      <c r="C355" s="113" t="s">
        <v>227</v>
      </c>
      <c r="D355" s="116">
        <v>3.9</v>
      </c>
      <c r="E355" s="113">
        <v>423</v>
      </c>
      <c r="F355" s="32" t="s">
        <v>244</v>
      </c>
      <c r="G355" s="32" t="s">
        <v>24</v>
      </c>
      <c r="H355" s="35">
        <v>60</v>
      </c>
      <c r="I355" s="35" t="s">
        <v>43</v>
      </c>
      <c r="J355" s="37">
        <f>SUM(K355:O355)</f>
        <v>38.576700000000002</v>
      </c>
      <c r="K355" s="37">
        <v>4.6920000000000002</v>
      </c>
      <c r="L355" s="37">
        <v>6.8892420000000003</v>
      </c>
      <c r="M355" s="37">
        <v>-1.2573000000000001</v>
      </c>
      <c r="N355" s="37"/>
      <c r="O355" s="37">
        <v>28.252758</v>
      </c>
      <c r="P355" s="115">
        <v>2701.09</v>
      </c>
      <c r="Q355" s="37">
        <v>28.252758</v>
      </c>
      <c r="R355" s="37">
        <v>2701.09</v>
      </c>
      <c r="S355" s="60">
        <f>Q355/R355</f>
        <v>1.0459761799865979E-2</v>
      </c>
      <c r="T355" s="64">
        <v>47.850999999999999</v>
      </c>
      <c r="U355" s="65">
        <f>S355*T355</f>
        <v>0.50051006188538694</v>
      </c>
      <c r="V355" s="66">
        <f>S355*60*1000</f>
        <v>627.58570799195866</v>
      </c>
      <c r="W355" s="158">
        <f>V355*T355/1000</f>
        <v>30.030603713123213</v>
      </c>
    </row>
    <row r="356" spans="1:23" x14ac:dyDescent="0.2">
      <c r="A356" s="276"/>
      <c r="B356" s="35">
        <v>349</v>
      </c>
      <c r="C356" s="113" t="s">
        <v>227</v>
      </c>
      <c r="D356" s="116">
        <v>3.9</v>
      </c>
      <c r="E356" s="113">
        <v>423</v>
      </c>
      <c r="F356" s="32" t="s">
        <v>245</v>
      </c>
      <c r="G356" s="32" t="s">
        <v>24</v>
      </c>
      <c r="H356" s="35">
        <v>100</v>
      </c>
      <c r="I356" s="35">
        <v>1973</v>
      </c>
      <c r="J356" s="37">
        <f>SUM(K356:O356)</f>
        <v>71.700100000000006</v>
      </c>
      <c r="K356" s="37">
        <v>9.6389999999999993</v>
      </c>
      <c r="L356" s="37">
        <v>16</v>
      </c>
      <c r="M356" s="37">
        <v>0.29010000000000002</v>
      </c>
      <c r="N356" s="37"/>
      <c r="O356" s="37">
        <v>45.771000000000008</v>
      </c>
      <c r="P356" s="115">
        <v>4370.55</v>
      </c>
      <c r="Q356" s="37">
        <v>45.771000000000008</v>
      </c>
      <c r="R356" s="37">
        <v>4370.55</v>
      </c>
      <c r="S356" s="60">
        <f>Q356/R356</f>
        <v>1.0472594982324881E-2</v>
      </c>
      <c r="T356" s="64">
        <v>47.850999999999999</v>
      </c>
      <c r="U356" s="65">
        <f>S356*T356</f>
        <v>0.50112414249922788</v>
      </c>
      <c r="V356" s="66">
        <f>S356*60*1000</f>
        <v>628.35569893949287</v>
      </c>
      <c r="W356" s="158">
        <f>V356*T356/1000</f>
        <v>30.067448549953671</v>
      </c>
    </row>
    <row r="357" spans="1:23" x14ac:dyDescent="0.2">
      <c r="A357" s="276"/>
      <c r="B357" s="35">
        <v>350</v>
      </c>
      <c r="C357" s="113" t="s">
        <v>461</v>
      </c>
      <c r="D357" s="116">
        <v>3.9</v>
      </c>
      <c r="E357" s="113">
        <v>423</v>
      </c>
      <c r="F357" s="32" t="s">
        <v>479</v>
      </c>
      <c r="G357" s="32" t="s">
        <v>24</v>
      </c>
      <c r="H357" s="35">
        <v>31</v>
      </c>
      <c r="I357" s="35" t="s">
        <v>43</v>
      </c>
      <c r="J357" s="37">
        <v>24.88815</v>
      </c>
      <c r="K357" s="37">
        <v>3.4729999999999999</v>
      </c>
      <c r="L357" s="37">
        <v>4.68</v>
      </c>
      <c r="M357" s="37">
        <v>-1.2938499999999999</v>
      </c>
      <c r="N357" s="37">
        <v>0</v>
      </c>
      <c r="O357" s="37">
        <v>18.029</v>
      </c>
      <c r="P357" s="115">
        <v>1704.18</v>
      </c>
      <c r="Q357" s="37">
        <v>18.029</v>
      </c>
      <c r="R357" s="37">
        <v>1704.18</v>
      </c>
      <c r="S357" s="60">
        <v>1.0579281531293642E-2</v>
      </c>
      <c r="T357" s="64">
        <v>78.7</v>
      </c>
      <c r="U357" s="65">
        <v>0.83258945651280969</v>
      </c>
      <c r="V357" s="66">
        <v>634.7568918776185</v>
      </c>
      <c r="W357" s="158">
        <v>49.955367390768579</v>
      </c>
    </row>
    <row r="358" spans="1:23" x14ac:dyDescent="0.2">
      <c r="A358" s="276"/>
      <c r="B358" s="35">
        <v>351</v>
      </c>
      <c r="C358" s="123" t="s">
        <v>56</v>
      </c>
      <c r="D358" s="124">
        <v>4</v>
      </c>
      <c r="E358" s="113">
        <v>420</v>
      </c>
      <c r="F358" s="24" t="s">
        <v>61</v>
      </c>
      <c r="G358" s="11" t="s">
        <v>24</v>
      </c>
      <c r="H358" s="12">
        <v>52</v>
      </c>
      <c r="I358" s="13" t="s">
        <v>43</v>
      </c>
      <c r="J358" s="36">
        <v>40.18</v>
      </c>
      <c r="K358" s="36">
        <v>4.24</v>
      </c>
      <c r="L358" s="36">
        <v>3.82</v>
      </c>
      <c r="M358" s="36">
        <v>0.14000000000000001</v>
      </c>
      <c r="N358" s="37">
        <v>5.59</v>
      </c>
      <c r="O358" s="37">
        <v>26.39</v>
      </c>
      <c r="P358" s="52">
        <v>3000.73</v>
      </c>
      <c r="Q358" s="36">
        <v>31.19</v>
      </c>
      <c r="R358" s="27">
        <v>2936.04</v>
      </c>
      <c r="S358" s="60">
        <f>Q358/R358</f>
        <v>1.0623152273129795E-2</v>
      </c>
      <c r="T358" s="64">
        <v>56</v>
      </c>
      <c r="U358" s="65">
        <f>S358*T358</f>
        <v>0.59489652729526854</v>
      </c>
      <c r="V358" s="66">
        <f>S358*60*1000</f>
        <v>637.38913638778774</v>
      </c>
      <c r="W358" s="158">
        <f>V358*T358/1000</f>
        <v>35.693791637716117</v>
      </c>
    </row>
    <row r="359" spans="1:23" x14ac:dyDescent="0.2">
      <c r="A359" s="276"/>
      <c r="B359" s="35">
        <v>352</v>
      </c>
      <c r="C359" s="113" t="s">
        <v>227</v>
      </c>
      <c r="D359" s="116">
        <v>3.9</v>
      </c>
      <c r="E359" s="113">
        <v>423</v>
      </c>
      <c r="F359" s="32" t="s">
        <v>246</v>
      </c>
      <c r="G359" s="32" t="s">
        <v>24</v>
      </c>
      <c r="H359" s="35">
        <v>38</v>
      </c>
      <c r="I359" s="35" t="s">
        <v>43</v>
      </c>
      <c r="J359" s="37">
        <f>SUM(K359:O359)</f>
        <v>33.372540000000001</v>
      </c>
      <c r="K359" s="37">
        <v>5.4060000000000006</v>
      </c>
      <c r="L359" s="37">
        <v>5.8247559999999998</v>
      </c>
      <c r="M359" s="37">
        <v>0.81653999999999993</v>
      </c>
      <c r="N359" s="37"/>
      <c r="O359" s="37">
        <v>21.325243999999998</v>
      </c>
      <c r="P359" s="115">
        <v>2002.75</v>
      </c>
      <c r="Q359" s="37">
        <v>21.325243999999998</v>
      </c>
      <c r="R359" s="37">
        <v>2002.75</v>
      </c>
      <c r="S359" s="60">
        <f>Q359/R359</f>
        <v>1.0647981026089126E-2</v>
      </c>
      <c r="T359" s="64">
        <v>47.850999999999999</v>
      </c>
      <c r="U359" s="65">
        <f>S359*T359</f>
        <v>0.50951654007939073</v>
      </c>
      <c r="V359" s="66">
        <f>S359*60*1000</f>
        <v>638.87886156534762</v>
      </c>
      <c r="W359" s="158">
        <f>V359*T359/1000</f>
        <v>30.570992404763448</v>
      </c>
    </row>
    <row r="360" spans="1:23" x14ac:dyDescent="0.2">
      <c r="A360" s="276"/>
      <c r="B360" s="35">
        <v>353</v>
      </c>
      <c r="C360" s="113" t="s">
        <v>227</v>
      </c>
      <c r="D360" s="116">
        <v>3.9</v>
      </c>
      <c r="E360" s="113">
        <v>423</v>
      </c>
      <c r="F360" s="32" t="s">
        <v>247</v>
      </c>
      <c r="G360" s="32" t="s">
        <v>24</v>
      </c>
      <c r="H360" s="35">
        <v>60</v>
      </c>
      <c r="I360" s="35">
        <v>1972</v>
      </c>
      <c r="J360" s="37">
        <f>SUM(K360:O360)</f>
        <v>40.754820000000002</v>
      </c>
      <c r="K360" s="37">
        <v>3.2639999999999998</v>
      </c>
      <c r="L360" s="37">
        <v>9.6</v>
      </c>
      <c r="M360" s="37">
        <v>-0.87218000000000007</v>
      </c>
      <c r="N360" s="37"/>
      <c r="O360" s="37">
        <v>28.763000000000002</v>
      </c>
      <c r="P360" s="115">
        <v>2701.1</v>
      </c>
      <c r="Q360" s="37">
        <v>28.763000000000002</v>
      </c>
      <c r="R360" s="37">
        <v>2701.1</v>
      </c>
      <c r="S360" s="60">
        <f>Q360/R360</f>
        <v>1.0648624634408205E-2</v>
      </c>
      <c r="T360" s="64">
        <v>47.850999999999999</v>
      </c>
      <c r="U360" s="65">
        <f>S360*T360</f>
        <v>0.50954733738106706</v>
      </c>
      <c r="V360" s="66">
        <f>S360*60*1000</f>
        <v>638.91747806449223</v>
      </c>
      <c r="W360" s="158">
        <f>V360*T360/1000</f>
        <v>30.572840242864018</v>
      </c>
    </row>
    <row r="361" spans="1:23" x14ac:dyDescent="0.2">
      <c r="A361" s="276"/>
      <c r="B361" s="35">
        <v>354</v>
      </c>
      <c r="C361" s="113" t="s">
        <v>845</v>
      </c>
      <c r="D361" s="114">
        <v>3.6</v>
      </c>
      <c r="E361" s="10">
        <v>432</v>
      </c>
      <c r="F361" s="32" t="s">
        <v>855</v>
      </c>
      <c r="G361" s="32" t="s">
        <v>88</v>
      </c>
      <c r="H361" s="35">
        <v>36</v>
      </c>
      <c r="I361" s="35">
        <v>1967</v>
      </c>
      <c r="J361" s="37">
        <f>SUM(K361+L361+M361+O361)</f>
        <v>23.806000000000001</v>
      </c>
      <c r="K361" s="37">
        <v>2.0655000000000001</v>
      </c>
      <c r="L361" s="37">
        <v>5.76</v>
      </c>
      <c r="M361" s="37">
        <v>-2.5499999999999998E-2</v>
      </c>
      <c r="N361" s="37"/>
      <c r="O361" s="37">
        <v>16.006</v>
      </c>
      <c r="P361" s="115"/>
      <c r="Q361" s="37">
        <v>16.006</v>
      </c>
      <c r="R361" s="37">
        <v>1501.09</v>
      </c>
      <c r="S361" s="60">
        <f>Q361/R361</f>
        <v>1.0662918279383649E-2</v>
      </c>
      <c r="T361" s="64">
        <v>50.79</v>
      </c>
      <c r="U361" s="65">
        <f>S361*T361</f>
        <v>0.54156961940989545</v>
      </c>
      <c r="V361" s="66">
        <f>S361*60*1000</f>
        <v>639.77509676301895</v>
      </c>
      <c r="W361" s="158">
        <f>V361*T361/1000</f>
        <v>32.494177164593737</v>
      </c>
    </row>
    <row r="362" spans="1:23" x14ac:dyDescent="0.2">
      <c r="A362" s="276"/>
      <c r="B362" s="35">
        <v>355</v>
      </c>
      <c r="C362" s="113" t="s">
        <v>804</v>
      </c>
      <c r="D362" s="114">
        <v>3.1</v>
      </c>
      <c r="E362" s="10">
        <v>447</v>
      </c>
      <c r="F362" s="32" t="s">
        <v>818</v>
      </c>
      <c r="G362" s="32" t="s">
        <v>25</v>
      </c>
      <c r="H362" s="35">
        <v>12</v>
      </c>
      <c r="I362" s="35">
        <v>1960</v>
      </c>
      <c r="J362" s="37">
        <v>6.8</v>
      </c>
      <c r="K362" s="37">
        <v>0.8</v>
      </c>
      <c r="L362" s="37">
        <v>0.5</v>
      </c>
      <c r="M362" s="37">
        <v>-0.4</v>
      </c>
      <c r="N362" s="37">
        <v>0</v>
      </c>
      <c r="O362" s="37">
        <v>5.9</v>
      </c>
      <c r="P362" s="115">
        <v>553.29999999999995</v>
      </c>
      <c r="Q362" s="37">
        <v>5.9</v>
      </c>
      <c r="R362" s="37">
        <v>553.29999999999995</v>
      </c>
      <c r="S362" s="60">
        <v>1.0663292969455992E-2</v>
      </c>
      <c r="T362" s="64">
        <v>74.900000000000006</v>
      </c>
      <c r="U362" s="65">
        <v>0.79868064341225387</v>
      </c>
      <c r="V362" s="66">
        <v>639.79757816735946</v>
      </c>
      <c r="W362" s="158">
        <v>47.920838604735223</v>
      </c>
    </row>
    <row r="363" spans="1:23" x14ac:dyDescent="0.2">
      <c r="A363" s="276"/>
      <c r="B363" s="35">
        <v>356</v>
      </c>
      <c r="C363" s="113" t="s">
        <v>586</v>
      </c>
      <c r="D363" s="116">
        <v>3.5</v>
      </c>
      <c r="E363" s="113">
        <v>435</v>
      </c>
      <c r="F363" s="32" t="s">
        <v>587</v>
      </c>
      <c r="G363" s="32" t="s">
        <v>588</v>
      </c>
      <c r="H363" s="35">
        <v>40</v>
      </c>
      <c r="I363" s="35">
        <v>1998</v>
      </c>
      <c r="J363" s="37">
        <v>33.450000000000003</v>
      </c>
      <c r="K363" s="37">
        <v>2.9</v>
      </c>
      <c r="L363" s="37">
        <v>7.1</v>
      </c>
      <c r="M363" s="37">
        <v>5.3999999999999999E-2</v>
      </c>
      <c r="N363" s="37"/>
      <c r="O363" s="37">
        <v>23.35</v>
      </c>
      <c r="P363" s="115">
        <v>2183.6999999999998</v>
      </c>
      <c r="Q363" s="37">
        <v>22.8</v>
      </c>
      <c r="R363" s="37">
        <v>2133.8000000000002</v>
      </c>
      <c r="S363" s="60">
        <v>1.0685162620676727E-2</v>
      </c>
      <c r="T363" s="64">
        <v>60.28</v>
      </c>
      <c r="U363" s="65">
        <v>0.6441016027743931</v>
      </c>
      <c r="V363" s="66">
        <v>641.10975724060359</v>
      </c>
      <c r="W363" s="158">
        <v>38.646096166463586</v>
      </c>
    </row>
    <row r="364" spans="1:23" x14ac:dyDescent="0.2">
      <c r="A364" s="276"/>
      <c r="B364" s="35">
        <v>357</v>
      </c>
      <c r="C364" s="113" t="s">
        <v>333</v>
      </c>
      <c r="D364" s="116">
        <v>6</v>
      </c>
      <c r="E364" s="113">
        <v>372</v>
      </c>
      <c r="F364" s="32" t="s">
        <v>352</v>
      </c>
      <c r="G364" s="32" t="s">
        <v>181</v>
      </c>
      <c r="H364" s="35">
        <v>40</v>
      </c>
      <c r="I364" s="35">
        <v>2007</v>
      </c>
      <c r="J364" s="37">
        <v>25.754000000000001</v>
      </c>
      <c r="K364" s="37">
        <v>0</v>
      </c>
      <c r="L364" s="37">
        <v>0</v>
      </c>
      <c r="M364" s="37">
        <v>0</v>
      </c>
      <c r="N364" s="37">
        <v>6.6055000000000001</v>
      </c>
      <c r="O364" s="37">
        <v>19.148499999999999</v>
      </c>
      <c r="P364" s="115">
        <v>2520.46</v>
      </c>
      <c r="Q364" s="37">
        <v>24.733799999999999</v>
      </c>
      <c r="R364" s="37">
        <v>2309</v>
      </c>
      <c r="S364" s="60">
        <v>1.0711909917713295E-2</v>
      </c>
      <c r="T364" s="64">
        <v>56.2</v>
      </c>
      <c r="U364" s="65">
        <v>0.60200933737548723</v>
      </c>
      <c r="V364" s="66">
        <v>642.71459506279768</v>
      </c>
      <c r="W364" s="158">
        <v>36.12056024252923</v>
      </c>
    </row>
    <row r="365" spans="1:23" x14ac:dyDescent="0.2">
      <c r="A365" s="276"/>
      <c r="B365" s="35">
        <v>358</v>
      </c>
      <c r="C365" s="113" t="s">
        <v>856</v>
      </c>
      <c r="D365" s="114">
        <v>3.6</v>
      </c>
      <c r="E365" s="10">
        <v>432</v>
      </c>
      <c r="F365" s="32" t="s">
        <v>857</v>
      </c>
      <c r="G365" s="32" t="s">
        <v>88</v>
      </c>
      <c r="H365" s="35">
        <v>35</v>
      </c>
      <c r="I365" s="35">
        <v>1968</v>
      </c>
      <c r="J365" s="37">
        <f>SUM(K365+L365+M365+O365)</f>
        <v>24</v>
      </c>
      <c r="K365" s="37">
        <v>2.6520000000000001</v>
      </c>
      <c r="L365" s="37">
        <v>5.6</v>
      </c>
      <c r="M365" s="37">
        <v>-0.45900000000000002</v>
      </c>
      <c r="N365" s="37"/>
      <c r="O365" s="37">
        <v>16.207000000000001</v>
      </c>
      <c r="P365" s="115"/>
      <c r="Q365" s="37">
        <v>16.207000000000001</v>
      </c>
      <c r="R365" s="37">
        <v>1510.12</v>
      </c>
      <c r="S365" s="60">
        <f>Q365/R365</f>
        <v>1.0732259687971818E-2</v>
      </c>
      <c r="T365" s="64">
        <v>50.79</v>
      </c>
      <c r="U365" s="65">
        <f>S365*T365</f>
        <v>0.54509146955208865</v>
      </c>
      <c r="V365" s="66">
        <f>S365*60*1000</f>
        <v>643.93558127830909</v>
      </c>
      <c r="W365" s="158">
        <f>V365*T365/1000</f>
        <v>32.705488173125318</v>
      </c>
    </row>
    <row r="366" spans="1:23" x14ac:dyDescent="0.2">
      <c r="A366" s="276"/>
      <c r="B366" s="35">
        <v>359</v>
      </c>
      <c r="C366" s="113" t="s">
        <v>845</v>
      </c>
      <c r="D366" s="114">
        <v>3.6</v>
      </c>
      <c r="E366" s="10">
        <v>432</v>
      </c>
      <c r="F366" s="32" t="s">
        <v>863</v>
      </c>
      <c r="G366" s="32" t="s">
        <v>88</v>
      </c>
      <c r="H366" s="35">
        <v>12</v>
      </c>
      <c r="I366" s="35">
        <v>1961</v>
      </c>
      <c r="J366" s="37">
        <f>SUM(K366+L366+M366+O366)</f>
        <v>7.8339999999999996</v>
      </c>
      <c r="K366" s="37">
        <v>0.61199999999999999</v>
      </c>
      <c r="L366" s="37">
        <v>1.052</v>
      </c>
      <c r="M366" s="37">
        <v>0.255</v>
      </c>
      <c r="N366" s="37"/>
      <c r="O366" s="37">
        <v>5.915</v>
      </c>
      <c r="P366" s="115"/>
      <c r="Q366" s="37">
        <v>5.915</v>
      </c>
      <c r="R366" s="37">
        <v>550.73</v>
      </c>
      <c r="S366" s="60">
        <f>Q366/R366</f>
        <v>1.0740290160332649E-2</v>
      </c>
      <c r="T366" s="64">
        <v>50.79</v>
      </c>
      <c r="U366" s="65">
        <f>S366*T366</f>
        <v>0.54549933724329525</v>
      </c>
      <c r="V366" s="66">
        <f>S366*60*1000</f>
        <v>644.41740961995902</v>
      </c>
      <c r="W366" s="158">
        <f>V366*T366/1000</f>
        <v>32.729960234597719</v>
      </c>
    </row>
    <row r="367" spans="1:23" x14ac:dyDescent="0.2">
      <c r="A367" s="276"/>
      <c r="B367" s="35">
        <v>360</v>
      </c>
      <c r="C367" s="113" t="s">
        <v>990</v>
      </c>
      <c r="D367" s="116">
        <v>3.1</v>
      </c>
      <c r="E367" s="113">
        <v>447</v>
      </c>
      <c r="F367" s="125" t="s">
        <v>949</v>
      </c>
      <c r="G367" s="125"/>
      <c r="H367" s="113">
        <v>50</v>
      </c>
      <c r="I367" s="113">
        <v>2006</v>
      </c>
      <c r="J367" s="126">
        <v>36.258000000000003</v>
      </c>
      <c r="K367" s="126">
        <v>7.1659569999999997</v>
      </c>
      <c r="L367" s="126">
        <v>2.031984</v>
      </c>
      <c r="M367" s="126">
        <v>-0.178957</v>
      </c>
      <c r="N367" s="126">
        <v>0</v>
      </c>
      <c r="O367" s="126">
        <v>27.239015999999999</v>
      </c>
      <c r="P367" s="127">
        <v>2532.42</v>
      </c>
      <c r="Q367" s="126">
        <v>27.239015999999999</v>
      </c>
      <c r="R367" s="126">
        <v>2532.42</v>
      </c>
      <c r="S367" s="128">
        <v>1.0756121022579192E-2</v>
      </c>
      <c r="T367" s="129">
        <v>51.6</v>
      </c>
      <c r="U367" s="129">
        <v>0.55501584476508636</v>
      </c>
      <c r="V367" s="130">
        <v>645.36726135475158</v>
      </c>
      <c r="W367" s="159">
        <v>33.300950685905185</v>
      </c>
    </row>
    <row r="368" spans="1:23" x14ac:dyDescent="0.2">
      <c r="A368" s="276"/>
      <c r="B368" s="35">
        <v>361</v>
      </c>
      <c r="C368" s="113" t="s">
        <v>691</v>
      </c>
      <c r="D368" s="114">
        <v>3.1</v>
      </c>
      <c r="E368" s="10">
        <v>447</v>
      </c>
      <c r="F368" s="121" t="s">
        <v>694</v>
      </c>
      <c r="G368" s="32" t="s">
        <v>25</v>
      </c>
      <c r="H368" s="35">
        <v>40</v>
      </c>
      <c r="I368" s="35">
        <v>1975</v>
      </c>
      <c r="J368" s="37">
        <v>35.273000000000003</v>
      </c>
      <c r="K368" s="37">
        <v>4.7</v>
      </c>
      <c r="L368" s="37">
        <v>6.27</v>
      </c>
      <c r="M368" s="37">
        <v>0.45</v>
      </c>
      <c r="N368" s="37"/>
      <c r="O368" s="37">
        <v>23.85</v>
      </c>
      <c r="P368" s="115">
        <v>2215.37</v>
      </c>
      <c r="Q368" s="37">
        <v>23.85</v>
      </c>
      <c r="R368" s="37">
        <v>2215.37</v>
      </c>
      <c r="S368" s="60">
        <v>1.0765696023689047E-2</v>
      </c>
      <c r="T368" s="64">
        <v>70.305000000000007</v>
      </c>
      <c r="U368" s="65">
        <v>0.75688225894545857</v>
      </c>
      <c r="V368" s="66">
        <v>645.9417614213429</v>
      </c>
      <c r="W368" s="158">
        <v>45.412935536727517</v>
      </c>
    </row>
    <row r="369" spans="1:23" x14ac:dyDescent="0.2">
      <c r="A369" s="276"/>
      <c r="B369" s="35">
        <v>362</v>
      </c>
      <c r="C369" s="123" t="s">
        <v>56</v>
      </c>
      <c r="D369" s="124">
        <v>4</v>
      </c>
      <c r="E369" s="113">
        <v>420</v>
      </c>
      <c r="F369" s="38" t="s">
        <v>62</v>
      </c>
      <c r="G369" s="11" t="s">
        <v>24</v>
      </c>
      <c r="H369" s="12">
        <v>54</v>
      </c>
      <c r="I369" s="13" t="s">
        <v>43</v>
      </c>
      <c r="J369" s="36">
        <v>43.47</v>
      </c>
      <c r="K369" s="36">
        <v>5.49</v>
      </c>
      <c r="L369" s="36">
        <v>5.72</v>
      </c>
      <c r="M369" s="36">
        <v>-0.13</v>
      </c>
      <c r="N369" s="37">
        <v>5.8319999999999999</v>
      </c>
      <c r="O369" s="37">
        <v>26.56</v>
      </c>
      <c r="P369" s="52">
        <v>3008.9</v>
      </c>
      <c r="Q369" s="36">
        <v>32.4</v>
      </c>
      <c r="R369" s="27">
        <v>3008.9</v>
      </c>
      <c r="S369" s="60">
        <f>Q369/R369</f>
        <v>1.0768054770846488E-2</v>
      </c>
      <c r="T369" s="64">
        <v>56</v>
      </c>
      <c r="U369" s="65">
        <f>S369*T369</f>
        <v>0.60301106716740338</v>
      </c>
      <c r="V369" s="66">
        <f>S369*60*1000</f>
        <v>646.08328625078923</v>
      </c>
      <c r="W369" s="158">
        <f>V369*T369/1000</f>
        <v>36.180664030044191</v>
      </c>
    </row>
    <row r="370" spans="1:23" x14ac:dyDescent="0.2">
      <c r="A370" s="276"/>
      <c r="B370" s="35">
        <v>363</v>
      </c>
      <c r="C370" s="113" t="s">
        <v>268</v>
      </c>
      <c r="D370" s="116">
        <v>3.9</v>
      </c>
      <c r="E370" s="113">
        <v>423</v>
      </c>
      <c r="F370" s="32" t="s">
        <v>276</v>
      </c>
      <c r="G370" s="32" t="s">
        <v>24</v>
      </c>
      <c r="H370" s="35">
        <v>60</v>
      </c>
      <c r="I370" s="35" t="s">
        <v>43</v>
      </c>
      <c r="J370" s="37">
        <v>42.040999999999997</v>
      </c>
      <c r="K370" s="37">
        <v>5.9210000000000003</v>
      </c>
      <c r="L370" s="37">
        <v>7.1280000000000001</v>
      </c>
      <c r="M370" s="37">
        <v>-5.4000000000000003E-3</v>
      </c>
      <c r="N370" s="37">
        <v>0</v>
      </c>
      <c r="O370" s="37">
        <v>28.997</v>
      </c>
      <c r="P370" s="115">
        <v>2690.2</v>
      </c>
      <c r="Q370" s="37">
        <v>28.997</v>
      </c>
      <c r="R370" s="37">
        <v>2690.2</v>
      </c>
      <c r="S370" s="60">
        <v>1.0778752509107131E-2</v>
      </c>
      <c r="T370" s="64">
        <v>58.75</v>
      </c>
      <c r="U370" s="65">
        <v>0.63325170991004387</v>
      </c>
      <c r="V370" s="66">
        <v>646.72515054642793</v>
      </c>
      <c r="W370" s="158">
        <v>37.995102594602642</v>
      </c>
    </row>
    <row r="371" spans="1:23" x14ac:dyDescent="0.2">
      <c r="A371" s="276"/>
      <c r="B371" s="35">
        <v>364</v>
      </c>
      <c r="C371" s="113" t="s">
        <v>691</v>
      </c>
      <c r="D371" s="114">
        <v>3.1</v>
      </c>
      <c r="E371" s="10">
        <v>447</v>
      </c>
      <c r="F371" s="121" t="s">
        <v>697</v>
      </c>
      <c r="G371" s="32" t="s">
        <v>24</v>
      </c>
      <c r="H371" s="35">
        <v>20</v>
      </c>
      <c r="I371" s="35">
        <v>1987</v>
      </c>
      <c r="J371" s="37">
        <v>16.827999999999999</v>
      </c>
      <c r="K371" s="37">
        <v>1.76</v>
      </c>
      <c r="L371" s="37">
        <v>3.94</v>
      </c>
      <c r="M371" s="37">
        <v>-0.02</v>
      </c>
      <c r="N371" s="37"/>
      <c r="O371" s="37">
        <v>11.16</v>
      </c>
      <c r="P371" s="115">
        <v>1032.3699999999999</v>
      </c>
      <c r="Q371" s="37">
        <v>11.16</v>
      </c>
      <c r="R371" s="37">
        <v>1032.3699999999999</v>
      </c>
      <c r="S371" s="60">
        <v>1.0810077782190494E-2</v>
      </c>
      <c r="T371" s="64">
        <v>70.305000000000007</v>
      </c>
      <c r="U371" s="65">
        <v>0.76000251847690281</v>
      </c>
      <c r="V371" s="66">
        <v>648.60466693142962</v>
      </c>
      <c r="W371" s="158">
        <v>45.600151108614163</v>
      </c>
    </row>
    <row r="372" spans="1:23" x14ac:dyDescent="0.2">
      <c r="A372" s="276"/>
      <c r="B372" s="35">
        <v>365</v>
      </c>
      <c r="C372" s="113" t="s">
        <v>268</v>
      </c>
      <c r="D372" s="116">
        <v>3.9</v>
      </c>
      <c r="E372" s="113">
        <v>423</v>
      </c>
      <c r="F372" s="32" t="s">
        <v>273</v>
      </c>
      <c r="G372" s="32" t="s">
        <v>24</v>
      </c>
      <c r="H372" s="35">
        <v>30</v>
      </c>
      <c r="I372" s="35" t="s">
        <v>43</v>
      </c>
      <c r="J372" s="37">
        <v>26.428999999999998</v>
      </c>
      <c r="K372" s="37">
        <v>2.702</v>
      </c>
      <c r="L372" s="37">
        <v>3.8740000000000001</v>
      </c>
      <c r="M372" s="37">
        <v>0.56200000000000006</v>
      </c>
      <c r="N372" s="37">
        <v>0</v>
      </c>
      <c r="O372" s="37">
        <v>19.291</v>
      </c>
      <c r="P372" s="115">
        <v>1764.38</v>
      </c>
      <c r="Q372" s="37">
        <v>19.291</v>
      </c>
      <c r="R372" s="37">
        <v>1764.38</v>
      </c>
      <c r="S372" s="60">
        <v>1.0933585735499156E-2</v>
      </c>
      <c r="T372" s="64">
        <v>58.75</v>
      </c>
      <c r="U372" s="65">
        <v>0.64234816196057543</v>
      </c>
      <c r="V372" s="66">
        <v>656.01514412994936</v>
      </c>
      <c r="W372" s="158">
        <v>38.540889717634528</v>
      </c>
    </row>
    <row r="373" spans="1:23" x14ac:dyDescent="0.2">
      <c r="A373" s="276"/>
      <c r="B373" s="35">
        <v>366</v>
      </c>
      <c r="C373" s="113" t="s">
        <v>461</v>
      </c>
      <c r="D373" s="116">
        <v>3.9</v>
      </c>
      <c r="E373" s="113">
        <v>423</v>
      </c>
      <c r="F373" s="32" t="s">
        <v>480</v>
      </c>
      <c r="G373" s="32" t="s">
        <v>24</v>
      </c>
      <c r="H373" s="35">
        <v>30</v>
      </c>
      <c r="I373" s="35" t="s">
        <v>43</v>
      </c>
      <c r="J373" s="37">
        <v>25.049999999999997</v>
      </c>
      <c r="K373" s="37">
        <v>2.448</v>
      </c>
      <c r="L373" s="37">
        <v>4.8</v>
      </c>
      <c r="M373" s="37">
        <v>0</v>
      </c>
      <c r="N373" s="37">
        <v>0</v>
      </c>
      <c r="O373" s="37">
        <v>17.802</v>
      </c>
      <c r="P373" s="115">
        <v>1626.42</v>
      </c>
      <c r="Q373" s="37">
        <v>17.802</v>
      </c>
      <c r="R373" s="37">
        <v>1626.42</v>
      </c>
      <c r="S373" s="60">
        <v>1.0945512229313462E-2</v>
      </c>
      <c r="T373" s="64">
        <v>78.7</v>
      </c>
      <c r="U373" s="65">
        <v>0.8614118124469694</v>
      </c>
      <c r="V373" s="66">
        <v>656.73073375880779</v>
      </c>
      <c r="W373" s="158">
        <v>51.684708746818181</v>
      </c>
    </row>
    <row r="374" spans="1:23" x14ac:dyDescent="0.2">
      <c r="A374" s="276"/>
      <c r="B374" s="35">
        <v>367</v>
      </c>
      <c r="C374" s="113" t="s">
        <v>990</v>
      </c>
      <c r="D374" s="116">
        <v>3.1</v>
      </c>
      <c r="E374" s="113">
        <v>447</v>
      </c>
      <c r="F374" s="125" t="s">
        <v>950</v>
      </c>
      <c r="G374" s="125"/>
      <c r="H374" s="113">
        <v>16</v>
      </c>
      <c r="I374" s="113">
        <v>2005</v>
      </c>
      <c r="J374" s="126">
        <v>15.201000000000001</v>
      </c>
      <c r="K374" s="126">
        <v>2.4766319999999999</v>
      </c>
      <c r="L374" s="126">
        <v>0</v>
      </c>
      <c r="M374" s="126">
        <v>7.3368000000000003E-2</v>
      </c>
      <c r="N374" s="126">
        <v>0</v>
      </c>
      <c r="O374" s="126">
        <v>12.651</v>
      </c>
      <c r="P374" s="127">
        <v>1150.31</v>
      </c>
      <c r="Q374" s="126">
        <v>12.651</v>
      </c>
      <c r="R374" s="126">
        <v>1150.31</v>
      </c>
      <c r="S374" s="128">
        <v>1.099790491258878E-2</v>
      </c>
      <c r="T374" s="129">
        <v>51.6</v>
      </c>
      <c r="U374" s="129">
        <v>0.56749189348958107</v>
      </c>
      <c r="V374" s="130">
        <v>659.87429475532679</v>
      </c>
      <c r="W374" s="159">
        <v>34.049513609374863</v>
      </c>
    </row>
    <row r="375" spans="1:23" x14ac:dyDescent="0.2">
      <c r="A375" s="276"/>
      <c r="B375" s="35">
        <v>368</v>
      </c>
      <c r="C375" s="113" t="s">
        <v>268</v>
      </c>
      <c r="D375" s="116">
        <v>3.9</v>
      </c>
      <c r="E375" s="113">
        <v>423</v>
      </c>
      <c r="F375" s="32" t="s">
        <v>277</v>
      </c>
      <c r="G375" s="32" t="s">
        <v>24</v>
      </c>
      <c r="H375" s="35">
        <v>60</v>
      </c>
      <c r="I375" s="35" t="s">
        <v>43</v>
      </c>
      <c r="J375" s="37">
        <v>47.472999999999999</v>
      </c>
      <c r="K375" s="37">
        <v>5.2789999999999999</v>
      </c>
      <c r="L375" s="37">
        <v>10.332000000000001</v>
      </c>
      <c r="M375" s="37">
        <v>0.38200000000000001</v>
      </c>
      <c r="N375" s="37">
        <v>0</v>
      </c>
      <c r="O375" s="37">
        <v>31.48</v>
      </c>
      <c r="P375" s="115">
        <v>2862.01</v>
      </c>
      <c r="Q375" s="37">
        <v>31.48</v>
      </c>
      <c r="R375" s="37">
        <v>2862.01</v>
      </c>
      <c r="S375" s="60">
        <v>1.0999262755895332E-2</v>
      </c>
      <c r="T375" s="64">
        <v>58.75</v>
      </c>
      <c r="U375" s="65">
        <v>0.64620668690885075</v>
      </c>
      <c r="V375" s="66">
        <v>659.95576535371993</v>
      </c>
      <c r="W375" s="158">
        <v>38.772401214531051</v>
      </c>
    </row>
    <row r="376" spans="1:23" x14ac:dyDescent="0.2">
      <c r="A376" s="276"/>
      <c r="B376" s="35">
        <v>369</v>
      </c>
      <c r="C376" s="113" t="s">
        <v>845</v>
      </c>
      <c r="D376" s="114">
        <v>3.6</v>
      </c>
      <c r="E376" s="10">
        <v>432</v>
      </c>
      <c r="F376" s="32" t="s">
        <v>864</v>
      </c>
      <c r="G376" s="32" t="s">
        <v>96</v>
      </c>
      <c r="H376" s="35">
        <v>40</v>
      </c>
      <c r="I376" s="35">
        <v>1982</v>
      </c>
      <c r="J376" s="37">
        <f>SUM(K376+L376+M376+O376)</f>
        <v>36.462000000000003</v>
      </c>
      <c r="K376" s="37">
        <v>5.3295000000000003</v>
      </c>
      <c r="L376" s="37">
        <v>6.4</v>
      </c>
      <c r="M376" s="37">
        <v>7.6499999999999999E-2</v>
      </c>
      <c r="N376" s="37"/>
      <c r="O376" s="37">
        <v>24.655999999999999</v>
      </c>
      <c r="P376" s="115"/>
      <c r="Q376" s="37">
        <v>24.655999999999999</v>
      </c>
      <c r="R376" s="37">
        <v>2240.39</v>
      </c>
      <c r="S376" s="60">
        <f>Q376/R376</f>
        <v>1.1005226768553689E-2</v>
      </c>
      <c r="T376" s="64">
        <v>50.79</v>
      </c>
      <c r="U376" s="65">
        <f>S376*T376</f>
        <v>0.55895546757484182</v>
      </c>
      <c r="V376" s="66">
        <f>S376*60*1000</f>
        <v>660.31360611322134</v>
      </c>
      <c r="W376" s="158">
        <f>V376*T376/1000</f>
        <v>33.537328054490516</v>
      </c>
    </row>
    <row r="377" spans="1:23" x14ac:dyDescent="0.2">
      <c r="A377" s="276"/>
      <c r="B377" s="35">
        <v>370</v>
      </c>
      <c r="C377" s="113" t="s">
        <v>613</v>
      </c>
      <c r="D377" s="114">
        <v>4.7</v>
      </c>
      <c r="E377" s="10">
        <v>399</v>
      </c>
      <c r="F377" s="32" t="s">
        <v>626</v>
      </c>
      <c r="G377" s="32" t="s">
        <v>625</v>
      </c>
      <c r="H377" s="35">
        <v>45</v>
      </c>
      <c r="I377" s="35">
        <v>1988</v>
      </c>
      <c r="J377" s="37">
        <v>33.918999999999997</v>
      </c>
      <c r="K377" s="37">
        <v>2.6339999999999999</v>
      </c>
      <c r="L377" s="37">
        <v>8.2780000000000005</v>
      </c>
      <c r="M377" s="37">
        <v>-3.3000000000000002E-2</v>
      </c>
      <c r="N377" s="37">
        <v>4.1470000000000002</v>
      </c>
      <c r="O377" s="37">
        <v>18.891999999999999</v>
      </c>
      <c r="P377" s="115">
        <v>2187.56</v>
      </c>
      <c r="Q377" s="37">
        <v>22.817</v>
      </c>
      <c r="R377" s="37">
        <v>2070.1799999999998</v>
      </c>
      <c r="S377" s="60">
        <v>1.1021746901235642E-2</v>
      </c>
      <c r="T377" s="64">
        <v>59.841000000000001</v>
      </c>
      <c r="U377" s="65">
        <v>0.65955235631684206</v>
      </c>
      <c r="V377" s="66">
        <v>661.30481407413856</v>
      </c>
      <c r="W377" s="158">
        <v>39.573141379010529</v>
      </c>
    </row>
    <row r="378" spans="1:23" x14ac:dyDescent="0.2">
      <c r="A378" s="276"/>
      <c r="B378" s="35">
        <v>371</v>
      </c>
      <c r="C378" s="113" t="s">
        <v>990</v>
      </c>
      <c r="D378" s="116">
        <v>3.1</v>
      </c>
      <c r="E378" s="113">
        <v>447</v>
      </c>
      <c r="F378" s="125" t="s">
        <v>951</v>
      </c>
      <c r="G378" s="125"/>
      <c r="H378" s="113">
        <v>46</v>
      </c>
      <c r="I378" s="113">
        <v>2006</v>
      </c>
      <c r="J378" s="126">
        <v>43.395000000000003</v>
      </c>
      <c r="K378" s="126">
        <v>9.2428919999999994</v>
      </c>
      <c r="L378" s="126">
        <v>1.3057920000000001</v>
      </c>
      <c r="M378" s="126">
        <v>-0.368894</v>
      </c>
      <c r="N378" s="126">
        <v>5.9787429999999997</v>
      </c>
      <c r="O378" s="126">
        <v>33.215080000000007</v>
      </c>
      <c r="P378" s="127">
        <v>2989.78</v>
      </c>
      <c r="Q378" s="126">
        <v>33.215080000000007</v>
      </c>
      <c r="R378" s="126">
        <v>2989.78</v>
      </c>
      <c r="S378" s="128">
        <v>1.1109539832362248E-2</v>
      </c>
      <c r="T378" s="129">
        <v>51.6</v>
      </c>
      <c r="U378" s="129">
        <v>0.57325225534989199</v>
      </c>
      <c r="V378" s="130">
        <v>666.57238994173497</v>
      </c>
      <c r="W378" s="159">
        <v>34.395135320993525</v>
      </c>
    </row>
    <row r="379" spans="1:23" x14ac:dyDescent="0.2">
      <c r="A379" s="276"/>
      <c r="B379" s="35">
        <v>372</v>
      </c>
      <c r="C379" s="113" t="s">
        <v>333</v>
      </c>
      <c r="D379" s="116">
        <v>6</v>
      </c>
      <c r="E379" s="113">
        <v>372</v>
      </c>
      <c r="F379" s="32" t="s">
        <v>353</v>
      </c>
      <c r="G379" s="32" t="s">
        <v>181</v>
      </c>
      <c r="H379" s="35">
        <v>40</v>
      </c>
      <c r="I379" s="35">
        <v>2005</v>
      </c>
      <c r="J379" s="37">
        <v>32.897500000000001</v>
      </c>
      <c r="K379" s="37">
        <v>4.4115000000000002</v>
      </c>
      <c r="L379" s="37">
        <v>0</v>
      </c>
      <c r="M379" s="37">
        <v>1.53</v>
      </c>
      <c r="N379" s="37">
        <v>4.9093</v>
      </c>
      <c r="O379" s="37">
        <v>22.046700000000001</v>
      </c>
      <c r="P379" s="115">
        <v>2425.87</v>
      </c>
      <c r="Q379" s="37">
        <v>26.956</v>
      </c>
      <c r="R379" s="37">
        <v>2425.87</v>
      </c>
      <c r="S379" s="60">
        <v>1.1111889755015727E-2</v>
      </c>
      <c r="T379" s="64">
        <v>56.2</v>
      </c>
      <c r="U379" s="65">
        <v>0.62448820423188389</v>
      </c>
      <c r="V379" s="66">
        <v>666.71338530094363</v>
      </c>
      <c r="W379" s="158">
        <v>37.469292253913032</v>
      </c>
    </row>
    <row r="380" spans="1:23" x14ac:dyDescent="0.2">
      <c r="A380" s="276"/>
      <c r="B380" s="35">
        <v>373</v>
      </c>
      <c r="C380" s="113" t="s">
        <v>691</v>
      </c>
      <c r="D380" s="114">
        <v>3.1</v>
      </c>
      <c r="E380" s="10">
        <v>447</v>
      </c>
      <c r="F380" s="121" t="s">
        <v>699</v>
      </c>
      <c r="G380" s="32" t="s">
        <v>25</v>
      </c>
      <c r="H380" s="35">
        <v>20</v>
      </c>
      <c r="I380" s="35">
        <v>1984</v>
      </c>
      <c r="J380" s="37">
        <v>12.471</v>
      </c>
      <c r="K380" s="37">
        <v>1.5</v>
      </c>
      <c r="L380" s="37">
        <v>2.31</v>
      </c>
      <c r="M380" s="37">
        <v>0.33</v>
      </c>
      <c r="N380" s="37"/>
      <c r="O380" s="37">
        <v>10.09</v>
      </c>
      <c r="P380" s="115">
        <v>900.66</v>
      </c>
      <c r="Q380" s="37">
        <v>10.09</v>
      </c>
      <c r="R380" s="37">
        <v>900.66</v>
      </c>
      <c r="S380" s="60">
        <v>1.1202895654297959E-2</v>
      </c>
      <c r="T380" s="64">
        <v>70.305000000000007</v>
      </c>
      <c r="U380" s="65">
        <v>0.78761957897541801</v>
      </c>
      <c r="V380" s="66">
        <v>672.17373925787751</v>
      </c>
      <c r="W380" s="158">
        <v>47.257174738525087</v>
      </c>
    </row>
    <row r="381" spans="1:23" x14ac:dyDescent="0.2">
      <c r="A381" s="276"/>
      <c r="B381" s="35">
        <v>374</v>
      </c>
      <c r="C381" s="113" t="s">
        <v>845</v>
      </c>
      <c r="D381" s="114">
        <v>3.6</v>
      </c>
      <c r="E381" s="10">
        <v>432</v>
      </c>
      <c r="F381" s="32" t="s">
        <v>861</v>
      </c>
      <c r="G381" s="32" t="s">
        <v>96</v>
      </c>
      <c r="H381" s="35">
        <v>40</v>
      </c>
      <c r="I381" s="35">
        <v>1990</v>
      </c>
      <c r="J381" s="37">
        <f>SUM(K381+L381+M381+O381)</f>
        <v>35.6</v>
      </c>
      <c r="K381" s="37">
        <v>4.4880000000000004</v>
      </c>
      <c r="L381" s="37">
        <v>6.0170000000000003</v>
      </c>
      <c r="M381" s="37">
        <v>0</v>
      </c>
      <c r="N381" s="37"/>
      <c r="O381" s="37">
        <v>25.094999999999999</v>
      </c>
      <c r="P381" s="115"/>
      <c r="Q381" s="37">
        <v>25.094999999999999</v>
      </c>
      <c r="R381" s="37">
        <v>2238</v>
      </c>
      <c r="S381" s="60">
        <f>Q381/R381</f>
        <v>1.1213136729222519E-2</v>
      </c>
      <c r="T381" s="64">
        <v>50.79</v>
      </c>
      <c r="U381" s="65">
        <f>S381*T381</f>
        <v>0.56951521447721176</v>
      </c>
      <c r="V381" s="66">
        <f>S381*60*1000</f>
        <v>672.78820375335113</v>
      </c>
      <c r="W381" s="158">
        <f>V381*T381/1000</f>
        <v>34.170912868632705</v>
      </c>
    </row>
    <row r="382" spans="1:23" x14ac:dyDescent="0.2">
      <c r="A382" s="276"/>
      <c r="B382" s="35">
        <v>375</v>
      </c>
      <c r="C382" s="113" t="s">
        <v>845</v>
      </c>
      <c r="D382" s="114">
        <v>3.6</v>
      </c>
      <c r="E382" s="10">
        <v>432</v>
      </c>
      <c r="F382" s="32" t="s">
        <v>860</v>
      </c>
      <c r="G382" s="32" t="s">
        <v>96</v>
      </c>
      <c r="H382" s="35">
        <v>22</v>
      </c>
      <c r="I382" s="35">
        <v>1985</v>
      </c>
      <c r="J382" s="37">
        <f>SUM(K382+L382+M382+O382)</f>
        <v>18.7</v>
      </c>
      <c r="K382" s="37">
        <v>2.754</v>
      </c>
      <c r="L382" s="37">
        <v>2.91</v>
      </c>
      <c r="M382" s="37">
        <v>5.0999999999999997E-2</v>
      </c>
      <c r="N382" s="37"/>
      <c r="O382" s="37">
        <v>12.984999999999999</v>
      </c>
      <c r="P382" s="115"/>
      <c r="Q382" s="37">
        <v>12.984999999999999</v>
      </c>
      <c r="R382" s="37">
        <v>1156.52</v>
      </c>
      <c r="S382" s="60">
        <f>Q382/R382</f>
        <v>1.1227648462629266E-2</v>
      </c>
      <c r="T382" s="64">
        <v>50.79</v>
      </c>
      <c r="U382" s="65">
        <f>S382*T382</f>
        <v>0.57025226541694041</v>
      </c>
      <c r="V382" s="66">
        <f>S382*60*1000</f>
        <v>673.65890775775597</v>
      </c>
      <c r="W382" s="158">
        <f>V382*T382/1000</f>
        <v>34.215135925016426</v>
      </c>
    </row>
    <row r="383" spans="1:23" x14ac:dyDescent="0.2">
      <c r="A383" s="276"/>
      <c r="B383" s="35">
        <v>376</v>
      </c>
      <c r="C383" s="113" t="s">
        <v>268</v>
      </c>
      <c r="D383" s="116">
        <v>3.9</v>
      </c>
      <c r="E383" s="113">
        <v>423</v>
      </c>
      <c r="F383" s="32" t="s">
        <v>274</v>
      </c>
      <c r="G383" s="32" t="s">
        <v>24</v>
      </c>
      <c r="H383" s="35">
        <v>60</v>
      </c>
      <c r="I383" s="35" t="s">
        <v>43</v>
      </c>
      <c r="J383" s="37">
        <v>52.39</v>
      </c>
      <c r="K383" s="37">
        <v>5.71</v>
      </c>
      <c r="L383" s="37">
        <v>9.0359999999999996</v>
      </c>
      <c r="M383" s="37">
        <v>0.25700000000000001</v>
      </c>
      <c r="N383" s="37">
        <v>0</v>
      </c>
      <c r="O383" s="37">
        <v>37.387</v>
      </c>
      <c r="P383" s="115">
        <v>3319.8</v>
      </c>
      <c r="Q383" s="37">
        <v>37.387</v>
      </c>
      <c r="R383" s="37">
        <v>3319.8</v>
      </c>
      <c r="S383" s="60">
        <v>1.1261823001385625E-2</v>
      </c>
      <c r="T383" s="64">
        <v>58.75</v>
      </c>
      <c r="U383" s="65">
        <v>0.66163210133140549</v>
      </c>
      <c r="V383" s="66">
        <v>675.70938008313749</v>
      </c>
      <c r="W383" s="158">
        <v>39.697926079884326</v>
      </c>
    </row>
    <row r="384" spans="1:23" x14ac:dyDescent="0.2">
      <c r="A384" s="276"/>
      <c r="B384" s="35">
        <v>377</v>
      </c>
      <c r="C384" s="113" t="s">
        <v>845</v>
      </c>
      <c r="D384" s="114">
        <v>3.6</v>
      </c>
      <c r="E384" s="10">
        <v>432</v>
      </c>
      <c r="F384" s="32" t="s">
        <v>858</v>
      </c>
      <c r="G384" s="32" t="s">
        <v>96</v>
      </c>
      <c r="H384" s="35">
        <v>30</v>
      </c>
      <c r="I384" s="35">
        <v>1991</v>
      </c>
      <c r="J384" s="37">
        <f>SUM(K384+L384+M384+O384)</f>
        <v>26.018999999999998</v>
      </c>
      <c r="K384" s="37">
        <v>4.59</v>
      </c>
      <c r="L384" s="37">
        <v>4.01</v>
      </c>
      <c r="M384" s="37">
        <v>-1.173</v>
      </c>
      <c r="N384" s="37"/>
      <c r="O384" s="37">
        <v>18.591999999999999</v>
      </c>
      <c r="P384" s="115"/>
      <c r="Q384" s="37">
        <v>18.591999999999999</v>
      </c>
      <c r="R384" s="37">
        <v>1636.16</v>
      </c>
      <c r="S384" s="60">
        <f>Q384/R384</f>
        <v>1.1363191863876392E-2</v>
      </c>
      <c r="T384" s="64">
        <v>50.79</v>
      </c>
      <c r="U384" s="65">
        <f>S384*T384</f>
        <v>0.57713651476628192</v>
      </c>
      <c r="V384" s="66">
        <f>S384*60*1000</f>
        <v>681.79151183258352</v>
      </c>
      <c r="W384" s="158">
        <f>V384*T384/1000</f>
        <v>34.62819088597692</v>
      </c>
    </row>
    <row r="385" spans="1:23" x14ac:dyDescent="0.2">
      <c r="A385" s="276"/>
      <c r="B385" s="35">
        <v>378</v>
      </c>
      <c r="C385" s="113" t="s">
        <v>268</v>
      </c>
      <c r="D385" s="116">
        <v>3.9</v>
      </c>
      <c r="E385" s="113">
        <v>423</v>
      </c>
      <c r="F385" s="32" t="s">
        <v>269</v>
      </c>
      <c r="G385" s="32" t="s">
        <v>24</v>
      </c>
      <c r="H385" s="35">
        <v>55</v>
      </c>
      <c r="I385" s="35" t="s">
        <v>43</v>
      </c>
      <c r="J385" s="37">
        <v>46.106999999999999</v>
      </c>
      <c r="K385" s="37">
        <v>6.9669999999999996</v>
      </c>
      <c r="L385" s="37">
        <v>8.9060000000000006</v>
      </c>
      <c r="M385" s="37">
        <v>-1.5098</v>
      </c>
      <c r="N385" s="37">
        <v>0</v>
      </c>
      <c r="O385" s="37">
        <v>31.744</v>
      </c>
      <c r="P385" s="115">
        <v>2785.31</v>
      </c>
      <c r="Q385" s="37">
        <v>31.744</v>
      </c>
      <c r="R385" s="37">
        <v>2785.31</v>
      </c>
      <c r="S385" s="60">
        <v>1.1396936068157584E-2</v>
      </c>
      <c r="T385" s="64">
        <v>58.75</v>
      </c>
      <c r="U385" s="65">
        <v>0.66956999400425798</v>
      </c>
      <c r="V385" s="66">
        <v>683.81616408945501</v>
      </c>
      <c r="W385" s="158">
        <v>40.17419964025548</v>
      </c>
    </row>
    <row r="386" spans="1:23" x14ac:dyDescent="0.2">
      <c r="A386" s="276"/>
      <c r="B386" s="35">
        <v>379</v>
      </c>
      <c r="C386" s="113" t="s">
        <v>461</v>
      </c>
      <c r="D386" s="116">
        <v>3.9</v>
      </c>
      <c r="E386" s="113">
        <v>423</v>
      </c>
      <c r="F386" s="32" t="s">
        <v>481</v>
      </c>
      <c r="G386" s="32" t="s">
        <v>24</v>
      </c>
      <c r="H386" s="35">
        <v>26</v>
      </c>
      <c r="I386" s="35" t="s">
        <v>43</v>
      </c>
      <c r="J386" s="37">
        <v>21.082999999999998</v>
      </c>
      <c r="K386" s="37">
        <v>1.9379999999999999</v>
      </c>
      <c r="L386" s="37">
        <v>4.16</v>
      </c>
      <c r="M386" s="37">
        <v>0</v>
      </c>
      <c r="N386" s="37">
        <v>0</v>
      </c>
      <c r="O386" s="37">
        <v>14.984999999999999</v>
      </c>
      <c r="P386" s="115">
        <v>1314.1</v>
      </c>
      <c r="Q386" s="37">
        <v>14.984999999999999</v>
      </c>
      <c r="R386" s="37">
        <v>1314.1</v>
      </c>
      <c r="S386" s="60">
        <v>1.1403241762422951E-2</v>
      </c>
      <c r="T386" s="64">
        <v>78.7</v>
      </c>
      <c r="U386" s="65">
        <v>0.89743512670268621</v>
      </c>
      <c r="V386" s="66">
        <v>684.19450574537711</v>
      </c>
      <c r="W386" s="158">
        <v>53.846107602161183</v>
      </c>
    </row>
    <row r="387" spans="1:23" x14ac:dyDescent="0.2">
      <c r="A387" s="276"/>
      <c r="B387" s="35">
        <v>380</v>
      </c>
      <c r="C387" s="113" t="s">
        <v>179</v>
      </c>
      <c r="D387" s="114">
        <v>4.5</v>
      </c>
      <c r="E387" s="10">
        <v>405</v>
      </c>
      <c r="F387" s="32" t="s">
        <v>200</v>
      </c>
      <c r="G387" s="32" t="s">
        <v>194</v>
      </c>
      <c r="H387" s="35">
        <v>30</v>
      </c>
      <c r="I387" s="35">
        <v>1970</v>
      </c>
      <c r="J387" s="37">
        <v>28.12</v>
      </c>
      <c r="K387" s="37">
        <v>2.6589999999999998</v>
      </c>
      <c r="L387" s="37">
        <v>5.6189999999999998</v>
      </c>
      <c r="M387" s="37">
        <v>5.5E-2</v>
      </c>
      <c r="N387" s="37"/>
      <c r="O387" s="37">
        <v>19.786000000000001</v>
      </c>
      <c r="P387" s="115">
        <v>1727.6</v>
      </c>
      <c r="Q387" s="37">
        <v>19.786000000000001</v>
      </c>
      <c r="R387" s="37">
        <v>1727.6</v>
      </c>
      <c r="S387" s="60">
        <v>1.1452882611715676E-2</v>
      </c>
      <c r="T387" s="64">
        <v>54.3</v>
      </c>
      <c r="U387" s="65">
        <v>0.62189152581616114</v>
      </c>
      <c r="V387" s="66">
        <v>687.1729567029405</v>
      </c>
      <c r="W387" s="158">
        <v>37.313491548969665</v>
      </c>
    </row>
    <row r="388" spans="1:23" x14ac:dyDescent="0.2">
      <c r="A388" s="276"/>
      <c r="B388" s="35">
        <v>381</v>
      </c>
      <c r="C388" s="113" t="s">
        <v>845</v>
      </c>
      <c r="D388" s="114">
        <v>3.6</v>
      </c>
      <c r="E388" s="10">
        <v>432</v>
      </c>
      <c r="F388" s="32" t="s">
        <v>854</v>
      </c>
      <c r="G388" s="32" t="s">
        <v>96</v>
      </c>
      <c r="H388" s="35">
        <v>40</v>
      </c>
      <c r="I388" s="35">
        <v>1992</v>
      </c>
      <c r="J388" s="37">
        <f>SUM(K388+L388+M388+O388)</f>
        <v>37.21</v>
      </c>
      <c r="K388" s="37">
        <v>4.641</v>
      </c>
      <c r="L388" s="37">
        <v>6.4</v>
      </c>
      <c r="M388" s="37">
        <v>5.0999999999999997E-2</v>
      </c>
      <c r="N388" s="37"/>
      <c r="O388" s="37">
        <v>26.117999999999999</v>
      </c>
      <c r="P388" s="115"/>
      <c r="Q388" s="37">
        <v>26.117999999999999</v>
      </c>
      <c r="R388" s="37">
        <v>2279.16</v>
      </c>
      <c r="S388" s="60">
        <f>Q388/R388</f>
        <v>1.1459485073448112E-2</v>
      </c>
      <c r="T388" s="64">
        <v>50.79</v>
      </c>
      <c r="U388" s="65">
        <f>S388*T388</f>
        <v>0.58202724688042962</v>
      </c>
      <c r="V388" s="66">
        <f>S388*60*1000</f>
        <v>687.56910440688682</v>
      </c>
      <c r="W388" s="158">
        <f>V388*T388/1000</f>
        <v>34.921634812825779</v>
      </c>
    </row>
    <row r="389" spans="1:23" x14ac:dyDescent="0.2">
      <c r="A389" s="276"/>
      <c r="B389" s="35">
        <v>382</v>
      </c>
      <c r="C389" s="113" t="s">
        <v>804</v>
      </c>
      <c r="D389" s="114">
        <v>3.1</v>
      </c>
      <c r="E389" s="10">
        <v>447</v>
      </c>
      <c r="F389" s="32" t="s">
        <v>819</v>
      </c>
      <c r="G389" s="32" t="s">
        <v>25</v>
      </c>
      <c r="H389" s="35">
        <v>18</v>
      </c>
      <c r="I389" s="35">
        <v>1962</v>
      </c>
      <c r="J389" s="37">
        <v>14.08</v>
      </c>
      <c r="K389" s="37">
        <v>1.2</v>
      </c>
      <c r="L389" s="37">
        <v>3.05</v>
      </c>
      <c r="M389" s="37">
        <v>0.56000000000000005</v>
      </c>
      <c r="N389" s="37">
        <v>0</v>
      </c>
      <c r="O389" s="37">
        <v>9.23</v>
      </c>
      <c r="P389" s="115">
        <v>802.35</v>
      </c>
      <c r="Q389" s="37">
        <v>9.1999999999999993</v>
      </c>
      <c r="R389" s="37">
        <v>802.35</v>
      </c>
      <c r="S389" s="60">
        <v>1.1466317691780394E-2</v>
      </c>
      <c r="T389" s="64">
        <v>74.900000000000006</v>
      </c>
      <c r="U389" s="65">
        <v>0.85882719511435157</v>
      </c>
      <c r="V389" s="66">
        <v>687.97906150682365</v>
      </c>
      <c r="W389" s="158">
        <v>51.529631706861096</v>
      </c>
    </row>
    <row r="390" spans="1:23" x14ac:dyDescent="0.2">
      <c r="A390" s="276"/>
      <c r="B390" s="35">
        <v>383</v>
      </c>
      <c r="C390" s="113" t="s">
        <v>845</v>
      </c>
      <c r="D390" s="114">
        <v>3.6</v>
      </c>
      <c r="E390" s="10">
        <v>432</v>
      </c>
      <c r="F390" s="32" t="s">
        <v>859</v>
      </c>
      <c r="G390" s="32" t="s">
        <v>96</v>
      </c>
      <c r="H390" s="35">
        <v>30</v>
      </c>
      <c r="I390" s="35">
        <v>1990</v>
      </c>
      <c r="J390" s="37">
        <f>SUM(K390+L390+M390+O390)</f>
        <v>26.123000000000001</v>
      </c>
      <c r="K390" s="37">
        <v>2.9580000000000002</v>
      </c>
      <c r="L390" s="37">
        <v>4.8</v>
      </c>
      <c r="M390" s="37">
        <v>5.0999999999999997E-2</v>
      </c>
      <c r="N390" s="37"/>
      <c r="O390" s="37">
        <v>18.314</v>
      </c>
      <c r="P390" s="115"/>
      <c r="Q390" s="37">
        <v>18.314</v>
      </c>
      <c r="R390" s="37">
        <v>1589.87</v>
      </c>
      <c r="S390" s="60">
        <f>Q390/R390</f>
        <v>1.1519180813525634E-2</v>
      </c>
      <c r="T390" s="64">
        <v>50.79</v>
      </c>
      <c r="U390" s="65">
        <f>S390*T390</f>
        <v>0.58505919351896696</v>
      </c>
      <c r="V390" s="66">
        <f>S390*60*1000</f>
        <v>691.15084881153814</v>
      </c>
      <c r="W390" s="158">
        <f>V390*T390/1000</f>
        <v>35.103551611138023</v>
      </c>
    </row>
    <row r="391" spans="1:23" x14ac:dyDescent="0.2">
      <c r="A391" s="276"/>
      <c r="B391" s="35">
        <v>384</v>
      </c>
      <c r="C391" s="113" t="s">
        <v>691</v>
      </c>
      <c r="D391" s="114">
        <v>3.1</v>
      </c>
      <c r="E391" s="10">
        <v>447</v>
      </c>
      <c r="F391" s="121" t="s">
        <v>700</v>
      </c>
      <c r="G391" s="32" t="s">
        <v>24</v>
      </c>
      <c r="H391" s="35">
        <v>22</v>
      </c>
      <c r="I391" s="35">
        <v>1973</v>
      </c>
      <c r="J391" s="37">
        <v>21.513999999999999</v>
      </c>
      <c r="K391" s="37">
        <v>2.5499999999999998</v>
      </c>
      <c r="L391" s="37">
        <v>3.58</v>
      </c>
      <c r="M391" s="37">
        <v>-0.2</v>
      </c>
      <c r="N391" s="37"/>
      <c r="O391" s="37">
        <v>15.58</v>
      </c>
      <c r="P391" s="115">
        <v>1350.47</v>
      </c>
      <c r="Q391" s="37">
        <v>15.58</v>
      </c>
      <c r="R391" s="37">
        <v>1350.47</v>
      </c>
      <c r="S391" s="60">
        <v>1.1536724251556866E-2</v>
      </c>
      <c r="T391" s="64">
        <v>70.305000000000007</v>
      </c>
      <c r="U391" s="65">
        <v>0.81108939850570549</v>
      </c>
      <c r="V391" s="66">
        <v>692.203455093412</v>
      </c>
      <c r="W391" s="158">
        <v>48.665363910342336</v>
      </c>
    </row>
    <row r="392" spans="1:23" x14ac:dyDescent="0.2">
      <c r="A392" s="276"/>
      <c r="B392" s="35">
        <v>385</v>
      </c>
      <c r="C392" s="113" t="s">
        <v>804</v>
      </c>
      <c r="D392" s="114">
        <v>3.1</v>
      </c>
      <c r="E392" s="10">
        <v>447</v>
      </c>
      <c r="F392" s="32" t="s">
        <v>820</v>
      </c>
      <c r="G392" s="32" t="s">
        <v>25</v>
      </c>
      <c r="H392" s="35">
        <v>22</v>
      </c>
      <c r="I392" s="35">
        <v>1991</v>
      </c>
      <c r="J392" s="37">
        <v>19.100000000000001</v>
      </c>
      <c r="K392" s="37">
        <v>1.4</v>
      </c>
      <c r="L392" s="37">
        <v>3.84</v>
      </c>
      <c r="M392" s="37">
        <v>0.25</v>
      </c>
      <c r="N392" s="37">
        <v>0</v>
      </c>
      <c r="O392" s="37">
        <v>13.51</v>
      </c>
      <c r="P392" s="115">
        <v>1170.08</v>
      </c>
      <c r="Q392" s="37">
        <v>13.5</v>
      </c>
      <c r="R392" s="37">
        <v>1170.0999999999999</v>
      </c>
      <c r="S392" s="60">
        <v>1.1537475429450475E-2</v>
      </c>
      <c r="T392" s="64">
        <v>74.900000000000006</v>
      </c>
      <c r="U392" s="65">
        <v>0.86415690966584069</v>
      </c>
      <c r="V392" s="66">
        <v>692.24852576702858</v>
      </c>
      <c r="W392" s="158">
        <v>51.849414579950448</v>
      </c>
    </row>
    <row r="393" spans="1:23" x14ac:dyDescent="0.2">
      <c r="A393" s="276"/>
      <c r="B393" s="35">
        <v>386</v>
      </c>
      <c r="C393" s="113" t="s">
        <v>179</v>
      </c>
      <c r="D393" s="114">
        <v>4.5</v>
      </c>
      <c r="E393" s="10">
        <v>405</v>
      </c>
      <c r="F393" s="32" t="s">
        <v>193</v>
      </c>
      <c r="G393" s="32" t="s">
        <v>194</v>
      </c>
      <c r="H393" s="35">
        <v>50</v>
      </c>
      <c r="I393" s="35">
        <v>1971</v>
      </c>
      <c r="J393" s="37">
        <v>41.527999999999999</v>
      </c>
      <c r="K393" s="37">
        <v>4.694</v>
      </c>
      <c r="L393" s="37">
        <v>8.2469999999999999</v>
      </c>
      <c r="M393" s="37">
        <v>-0.98599999999999999</v>
      </c>
      <c r="N393" s="37"/>
      <c r="O393" s="37">
        <v>29.573</v>
      </c>
      <c r="P393" s="115">
        <v>2563.1999999999998</v>
      </c>
      <c r="Q393" s="37">
        <v>29.573</v>
      </c>
      <c r="R393" s="37">
        <v>2563.1999999999998</v>
      </c>
      <c r="S393" s="60">
        <v>1.1537531210986269E-2</v>
      </c>
      <c r="T393" s="64">
        <v>54.3</v>
      </c>
      <c r="U393" s="65">
        <v>0.62648794475655434</v>
      </c>
      <c r="V393" s="66">
        <v>692.25187265917612</v>
      </c>
      <c r="W393" s="158">
        <v>37.589276685393266</v>
      </c>
    </row>
    <row r="394" spans="1:23" x14ac:dyDescent="0.2">
      <c r="A394" s="276"/>
      <c r="B394" s="35">
        <v>387</v>
      </c>
      <c r="C394" s="113" t="s">
        <v>503</v>
      </c>
      <c r="D394" s="114">
        <v>3.7</v>
      </c>
      <c r="E394" s="10">
        <v>429</v>
      </c>
      <c r="F394" s="125" t="s">
        <v>523</v>
      </c>
      <c r="G394" s="125" t="s">
        <v>24</v>
      </c>
      <c r="H394" s="113">
        <v>50</v>
      </c>
      <c r="I394" s="113">
        <v>1975</v>
      </c>
      <c r="J394" s="37">
        <v>41.09</v>
      </c>
      <c r="K394" s="37">
        <v>3.3660000000000001</v>
      </c>
      <c r="L394" s="37">
        <v>7.5495720000000004</v>
      </c>
      <c r="M394" s="37">
        <v>-0.10199999999999999</v>
      </c>
      <c r="N394" s="37">
        <v>0</v>
      </c>
      <c r="O394" s="37">
        <v>30.174430000000001</v>
      </c>
      <c r="P394" s="127">
        <v>2485.16</v>
      </c>
      <c r="Q394" s="37">
        <v>30.174430000000001</v>
      </c>
      <c r="R394" s="126">
        <v>2613.92</v>
      </c>
      <c r="S394" s="60">
        <v>1.1543746556895391E-2</v>
      </c>
      <c r="T394" s="64">
        <v>57.878999999999998</v>
      </c>
      <c r="U394" s="65">
        <v>0.66814050696654836</v>
      </c>
      <c r="V394" s="66">
        <v>692.62479341372352</v>
      </c>
      <c r="W394" s="158">
        <v>40.088430417992903</v>
      </c>
    </row>
    <row r="395" spans="1:23" x14ac:dyDescent="0.2">
      <c r="A395" s="276"/>
      <c r="B395" s="35">
        <v>388</v>
      </c>
      <c r="C395" s="113" t="s">
        <v>845</v>
      </c>
      <c r="D395" s="114">
        <v>3.6</v>
      </c>
      <c r="E395" s="10">
        <v>432</v>
      </c>
      <c r="F395" s="32" t="s">
        <v>862</v>
      </c>
      <c r="G395" s="32" t="s">
        <v>96</v>
      </c>
      <c r="H395" s="35">
        <v>45</v>
      </c>
      <c r="I395" s="35">
        <v>1992</v>
      </c>
      <c r="J395" s="37">
        <f>SUM(K395+L395+M395+O395)</f>
        <v>36</v>
      </c>
      <c r="K395" s="37">
        <v>3.8759999999999999</v>
      </c>
      <c r="L395" s="37">
        <v>6.8170000000000002</v>
      </c>
      <c r="M395" s="37">
        <v>-0.20399999999999999</v>
      </c>
      <c r="N395" s="37"/>
      <c r="O395" s="37">
        <v>25.510999999999999</v>
      </c>
      <c r="P395" s="115"/>
      <c r="Q395" s="37">
        <v>25.510999999999999</v>
      </c>
      <c r="R395" s="37">
        <v>2192.8000000000002</v>
      </c>
      <c r="S395" s="60">
        <f>Q395/R395</f>
        <v>1.1633983947464427E-2</v>
      </c>
      <c r="T395" s="64">
        <v>50.79</v>
      </c>
      <c r="U395" s="65">
        <f>S395*T395</f>
        <v>0.59089004469171824</v>
      </c>
      <c r="V395" s="66">
        <f>S395*60*1000</f>
        <v>698.03903684786565</v>
      </c>
      <c r="W395" s="158">
        <f>V395*T395/1000</f>
        <v>35.453402681503093</v>
      </c>
    </row>
    <row r="396" spans="1:23" x14ac:dyDescent="0.2">
      <c r="A396" s="276"/>
      <c r="B396" s="35">
        <v>389</v>
      </c>
      <c r="C396" s="113" t="s">
        <v>333</v>
      </c>
      <c r="D396" s="116">
        <v>6</v>
      </c>
      <c r="E396" s="113">
        <v>372</v>
      </c>
      <c r="F396" s="32" t="s">
        <v>354</v>
      </c>
      <c r="G396" s="32" t="s">
        <v>355</v>
      </c>
      <c r="H396" s="35">
        <v>30</v>
      </c>
      <c r="I396" s="35">
        <v>1985</v>
      </c>
      <c r="J396" s="37">
        <v>27.873999999999999</v>
      </c>
      <c r="K396" s="37">
        <v>6.5008999999999997</v>
      </c>
      <c r="L396" s="37">
        <v>3</v>
      </c>
      <c r="M396" s="37">
        <v>0</v>
      </c>
      <c r="N396" s="37">
        <v>0</v>
      </c>
      <c r="O396" s="37">
        <v>18.373100000000001</v>
      </c>
      <c r="P396" s="115">
        <v>1570.5</v>
      </c>
      <c r="Q396" s="37">
        <v>18.373100000000001</v>
      </c>
      <c r="R396" s="37">
        <v>1570.5</v>
      </c>
      <c r="S396" s="60">
        <v>1.169888570518943E-2</v>
      </c>
      <c r="T396" s="64">
        <v>56.2</v>
      </c>
      <c r="U396" s="65">
        <v>0.65747737663164607</v>
      </c>
      <c r="V396" s="66">
        <v>701.93314231136583</v>
      </c>
      <c r="W396" s="158">
        <v>39.448642597898761</v>
      </c>
    </row>
    <row r="397" spans="1:23" x14ac:dyDescent="0.2">
      <c r="A397" s="276"/>
      <c r="B397" s="35">
        <v>390</v>
      </c>
      <c r="C397" s="113" t="s">
        <v>804</v>
      </c>
      <c r="D397" s="114">
        <v>3.1</v>
      </c>
      <c r="E397" s="10">
        <v>447</v>
      </c>
      <c r="F397" s="32" t="s">
        <v>822</v>
      </c>
      <c r="G397" s="32" t="s">
        <v>24</v>
      </c>
      <c r="H397" s="35">
        <v>20</v>
      </c>
      <c r="I397" s="35">
        <v>1995</v>
      </c>
      <c r="J397" s="37">
        <v>18.079999999999998</v>
      </c>
      <c r="K397" s="37">
        <v>1.69</v>
      </c>
      <c r="L397" s="37">
        <v>3.37</v>
      </c>
      <c r="M397" s="37">
        <v>0.04</v>
      </c>
      <c r="N397" s="37">
        <v>0</v>
      </c>
      <c r="O397" s="37">
        <v>12.975</v>
      </c>
      <c r="P397" s="115">
        <v>1108.2</v>
      </c>
      <c r="Q397" s="37">
        <v>12.97</v>
      </c>
      <c r="R397" s="37">
        <v>1108.2</v>
      </c>
      <c r="S397" s="60">
        <v>1.1703663598628407E-2</v>
      </c>
      <c r="T397" s="64">
        <v>74.900000000000006</v>
      </c>
      <c r="U397" s="65">
        <v>0.87660440353726776</v>
      </c>
      <c r="V397" s="66">
        <v>702.21981591770441</v>
      </c>
      <c r="W397" s="158">
        <v>52.596264212236065</v>
      </c>
    </row>
    <row r="398" spans="1:23" x14ac:dyDescent="0.2">
      <c r="A398" s="276"/>
      <c r="B398" s="35">
        <v>391</v>
      </c>
      <c r="C398" s="113" t="s">
        <v>804</v>
      </c>
      <c r="D398" s="114">
        <v>3.1</v>
      </c>
      <c r="E398" s="10">
        <v>447</v>
      </c>
      <c r="F398" s="32" t="s">
        <v>821</v>
      </c>
      <c r="G398" s="32" t="s">
        <v>24</v>
      </c>
      <c r="H398" s="35">
        <v>45</v>
      </c>
      <c r="I398" s="35">
        <v>1984</v>
      </c>
      <c r="J398" s="37">
        <v>39</v>
      </c>
      <c r="K398" s="37">
        <v>4.5</v>
      </c>
      <c r="L398" s="37">
        <v>7.67</v>
      </c>
      <c r="M398" s="37">
        <v>-0.43</v>
      </c>
      <c r="N398" s="37">
        <v>0</v>
      </c>
      <c r="O398" s="37">
        <v>27.24</v>
      </c>
      <c r="P398" s="115">
        <v>2323</v>
      </c>
      <c r="Q398" s="37">
        <v>27.24</v>
      </c>
      <c r="R398" s="37">
        <v>2323</v>
      </c>
      <c r="S398" s="60">
        <v>1.1726216099870856E-2</v>
      </c>
      <c r="T398" s="64">
        <v>74.900000000000006</v>
      </c>
      <c r="U398" s="65">
        <v>0.87829358588032713</v>
      </c>
      <c r="V398" s="66">
        <v>703.5729659922514</v>
      </c>
      <c r="W398" s="158">
        <v>52.697615152819637</v>
      </c>
    </row>
    <row r="399" spans="1:23" x14ac:dyDescent="0.2">
      <c r="A399" s="276"/>
      <c r="B399" s="35">
        <v>392</v>
      </c>
      <c r="C399" s="113" t="s">
        <v>179</v>
      </c>
      <c r="D399" s="114">
        <v>4.5</v>
      </c>
      <c r="E399" s="10">
        <v>405</v>
      </c>
      <c r="F399" s="32" t="s">
        <v>195</v>
      </c>
      <c r="G399" s="32" t="s">
        <v>194</v>
      </c>
      <c r="H399" s="35">
        <v>60</v>
      </c>
      <c r="I399" s="35">
        <v>1967</v>
      </c>
      <c r="J399" s="37">
        <v>47.286000000000001</v>
      </c>
      <c r="K399" s="37">
        <v>4.2469999999999999</v>
      </c>
      <c r="L399" s="37">
        <v>11.081</v>
      </c>
      <c r="M399" s="37">
        <v>-0.128</v>
      </c>
      <c r="N399" s="37"/>
      <c r="O399" s="37">
        <v>32.085999999999999</v>
      </c>
      <c r="P399" s="115">
        <v>2712.12</v>
      </c>
      <c r="Q399" s="37">
        <v>32.085999999999999</v>
      </c>
      <c r="R399" s="37">
        <v>2712.12</v>
      </c>
      <c r="S399" s="60">
        <v>1.1830597466188812E-2</v>
      </c>
      <c r="T399" s="64">
        <v>54.3</v>
      </c>
      <c r="U399" s="65">
        <v>0.64240144241405239</v>
      </c>
      <c r="V399" s="66">
        <v>709.83584797132869</v>
      </c>
      <c r="W399" s="158">
        <v>38.544086544843147</v>
      </c>
    </row>
    <row r="400" spans="1:23" x14ac:dyDescent="0.2">
      <c r="A400" s="276"/>
      <c r="B400" s="35">
        <v>393</v>
      </c>
      <c r="C400" s="113" t="s">
        <v>268</v>
      </c>
      <c r="D400" s="116">
        <v>3.9</v>
      </c>
      <c r="E400" s="113">
        <v>423</v>
      </c>
      <c r="F400" s="32" t="s">
        <v>270</v>
      </c>
      <c r="G400" s="32" t="s">
        <v>24</v>
      </c>
      <c r="H400" s="35">
        <v>60</v>
      </c>
      <c r="I400" s="35" t="s">
        <v>43</v>
      </c>
      <c r="J400" s="37">
        <v>44.01</v>
      </c>
      <c r="K400" s="37">
        <v>5.1909999999999998</v>
      </c>
      <c r="L400" s="37">
        <v>8.7409999999999997</v>
      </c>
      <c r="M400" s="37">
        <v>0.26619999999999999</v>
      </c>
      <c r="N400" s="37">
        <v>0</v>
      </c>
      <c r="O400" s="37">
        <v>29.812000000000001</v>
      </c>
      <c r="P400" s="115">
        <v>2501.58</v>
      </c>
      <c r="Q400" s="37">
        <v>29.812000000000001</v>
      </c>
      <c r="R400" s="37">
        <v>2501.58</v>
      </c>
      <c r="S400" s="60">
        <v>1.1917268286442968E-2</v>
      </c>
      <c r="T400" s="64">
        <v>58.75</v>
      </c>
      <c r="U400" s="65">
        <v>0.70013951182852441</v>
      </c>
      <c r="V400" s="66">
        <v>715.0360971865781</v>
      </c>
      <c r="W400" s="158">
        <v>42.008370709711457</v>
      </c>
    </row>
    <row r="401" spans="1:23" x14ac:dyDescent="0.2">
      <c r="A401" s="276"/>
      <c r="B401" s="35">
        <v>394</v>
      </c>
      <c r="C401" s="113" t="s">
        <v>804</v>
      </c>
      <c r="D401" s="114">
        <v>3.1</v>
      </c>
      <c r="E401" s="10">
        <v>447</v>
      </c>
      <c r="F401" s="32" t="s">
        <v>823</v>
      </c>
      <c r="G401" s="32" t="s">
        <v>24</v>
      </c>
      <c r="H401" s="35">
        <v>20</v>
      </c>
      <c r="I401" s="35">
        <v>1995</v>
      </c>
      <c r="J401" s="37">
        <v>18.14</v>
      </c>
      <c r="K401" s="37">
        <v>1.5</v>
      </c>
      <c r="L401" s="37">
        <v>2.9</v>
      </c>
      <c r="M401" s="37">
        <v>0.4</v>
      </c>
      <c r="N401" s="37">
        <v>0</v>
      </c>
      <c r="O401" s="37">
        <v>13.26</v>
      </c>
      <c r="P401" s="115">
        <v>1108.2</v>
      </c>
      <c r="Q401" s="37">
        <v>13.266999999999999</v>
      </c>
      <c r="R401" s="37">
        <v>1108.2</v>
      </c>
      <c r="S401" s="60">
        <v>1.1971665764302471E-2</v>
      </c>
      <c r="T401" s="64">
        <v>74.900000000000006</v>
      </c>
      <c r="U401" s="65">
        <v>0.89667776574625513</v>
      </c>
      <c r="V401" s="66">
        <v>718.29994585814825</v>
      </c>
      <c r="W401" s="158">
        <v>53.800665944775304</v>
      </c>
    </row>
    <row r="402" spans="1:23" x14ac:dyDescent="0.2">
      <c r="A402" s="276"/>
      <c r="B402" s="35">
        <v>395</v>
      </c>
      <c r="C402" s="122" t="s">
        <v>41</v>
      </c>
      <c r="D402" s="114">
        <v>3.9</v>
      </c>
      <c r="E402" s="10">
        <v>423</v>
      </c>
      <c r="F402" s="24" t="s">
        <v>63</v>
      </c>
      <c r="G402" s="11" t="s">
        <v>24</v>
      </c>
      <c r="H402" s="12">
        <v>18</v>
      </c>
      <c r="I402" s="13" t="s">
        <v>43</v>
      </c>
      <c r="J402" s="36">
        <v>15.95</v>
      </c>
      <c r="K402" s="36">
        <v>2.0699999999999998</v>
      </c>
      <c r="L402" s="36">
        <v>3.26</v>
      </c>
      <c r="M402" s="36">
        <v>-0.75</v>
      </c>
      <c r="N402" s="37">
        <v>2.0448</v>
      </c>
      <c r="O402" s="37">
        <v>9.32</v>
      </c>
      <c r="P402" s="52">
        <v>946.37</v>
      </c>
      <c r="Q402" s="36">
        <v>11.36</v>
      </c>
      <c r="R402" s="27">
        <v>946.37</v>
      </c>
      <c r="S402" s="60">
        <f>Q402/R402</f>
        <v>1.2003761742236123E-2</v>
      </c>
      <c r="T402" s="64">
        <v>56</v>
      </c>
      <c r="U402" s="65">
        <f>S402*T402</f>
        <v>0.67221065756522291</v>
      </c>
      <c r="V402" s="66">
        <f>S402*60*1000</f>
        <v>720.22570453416733</v>
      </c>
      <c r="W402" s="158">
        <f>V402*T402/1000</f>
        <v>40.332639453913366</v>
      </c>
    </row>
    <row r="403" spans="1:23" x14ac:dyDescent="0.2">
      <c r="A403" s="276"/>
      <c r="B403" s="35">
        <v>396</v>
      </c>
      <c r="C403" s="113" t="s">
        <v>613</v>
      </c>
      <c r="D403" s="114">
        <v>4.7</v>
      </c>
      <c r="E403" s="10">
        <v>399</v>
      </c>
      <c r="F403" s="32" t="s">
        <v>627</v>
      </c>
      <c r="G403" s="32" t="s">
        <v>625</v>
      </c>
      <c r="H403" s="35">
        <v>20</v>
      </c>
      <c r="I403" s="35">
        <v>1976</v>
      </c>
      <c r="J403" s="37">
        <v>18.196999999999999</v>
      </c>
      <c r="K403" s="37">
        <v>1.1140000000000001</v>
      </c>
      <c r="L403" s="37">
        <v>5.5739999999999998</v>
      </c>
      <c r="M403" s="37">
        <v>8.0000000000000002E-3</v>
      </c>
      <c r="N403" s="37">
        <v>2.0699999999999998</v>
      </c>
      <c r="O403" s="37">
        <v>9.43</v>
      </c>
      <c r="P403" s="115">
        <v>951.69</v>
      </c>
      <c r="Q403" s="37">
        <v>11.500999999999999</v>
      </c>
      <c r="R403" s="37">
        <v>951.69</v>
      </c>
      <c r="S403" s="60">
        <v>1.2084817535121729E-2</v>
      </c>
      <c r="T403" s="64">
        <v>59.841000000000001</v>
      </c>
      <c r="U403" s="65">
        <v>0.7231675661192194</v>
      </c>
      <c r="V403" s="66">
        <v>725.08905210730381</v>
      </c>
      <c r="W403" s="158">
        <v>43.390053967153165</v>
      </c>
    </row>
    <row r="404" spans="1:23" x14ac:dyDescent="0.2">
      <c r="A404" s="276"/>
      <c r="B404" s="35">
        <v>397</v>
      </c>
      <c r="C404" s="113" t="s">
        <v>804</v>
      </c>
      <c r="D404" s="114">
        <v>3.1</v>
      </c>
      <c r="E404" s="10">
        <v>447</v>
      </c>
      <c r="F404" s="32" t="s">
        <v>824</v>
      </c>
      <c r="G404" s="32" t="s">
        <v>24</v>
      </c>
      <c r="H404" s="35">
        <v>70</v>
      </c>
      <c r="I404" s="35">
        <v>1977</v>
      </c>
      <c r="J404" s="37">
        <v>57.6</v>
      </c>
      <c r="K404" s="37">
        <v>4.33</v>
      </c>
      <c r="L404" s="37">
        <v>12.45</v>
      </c>
      <c r="M404" s="37">
        <v>0.04</v>
      </c>
      <c r="N404" s="37">
        <v>0</v>
      </c>
      <c r="O404" s="37">
        <v>40.76</v>
      </c>
      <c r="P404" s="115">
        <v>3369.42</v>
      </c>
      <c r="Q404" s="37">
        <v>40.76</v>
      </c>
      <c r="R404" s="37">
        <v>3369.42</v>
      </c>
      <c r="S404" s="60">
        <v>1.2097037472324613E-2</v>
      </c>
      <c r="T404" s="64">
        <v>74.900000000000006</v>
      </c>
      <c r="U404" s="65">
        <v>0.90606810667711357</v>
      </c>
      <c r="V404" s="66">
        <v>725.8222483394768</v>
      </c>
      <c r="W404" s="158">
        <v>54.364086400626817</v>
      </c>
    </row>
    <row r="405" spans="1:23" x14ac:dyDescent="0.2">
      <c r="A405" s="276"/>
      <c r="B405" s="35">
        <v>398</v>
      </c>
      <c r="C405" s="113" t="s">
        <v>461</v>
      </c>
      <c r="D405" s="116">
        <v>3.9</v>
      </c>
      <c r="E405" s="113">
        <v>423</v>
      </c>
      <c r="F405" s="32" t="s">
        <v>482</v>
      </c>
      <c r="G405" s="32" t="s">
        <v>24</v>
      </c>
      <c r="H405" s="35">
        <v>19</v>
      </c>
      <c r="I405" s="35" t="s">
        <v>43</v>
      </c>
      <c r="J405" s="37">
        <v>15.013500000000001</v>
      </c>
      <c r="K405" s="37">
        <v>1.351</v>
      </c>
      <c r="L405" s="37">
        <v>2.9129999999999998</v>
      </c>
      <c r="M405" s="37">
        <v>-7.6499999999999999E-2</v>
      </c>
      <c r="N405" s="37">
        <v>0</v>
      </c>
      <c r="O405" s="37">
        <v>10.826000000000001</v>
      </c>
      <c r="P405" s="115">
        <v>888.3</v>
      </c>
      <c r="Q405" s="37">
        <v>10.826000000000001</v>
      </c>
      <c r="R405" s="37">
        <v>888.3</v>
      </c>
      <c r="S405" s="60">
        <v>1.218732410221772E-2</v>
      </c>
      <c r="T405" s="64">
        <v>78.7</v>
      </c>
      <c r="U405" s="65">
        <v>0.95914240684453456</v>
      </c>
      <c r="V405" s="66">
        <v>731.2394461330631</v>
      </c>
      <c r="W405" s="158">
        <v>57.548544410672065</v>
      </c>
    </row>
    <row r="406" spans="1:23" x14ac:dyDescent="0.2">
      <c r="A406" s="276"/>
      <c r="B406" s="35">
        <v>399</v>
      </c>
      <c r="C406" s="113" t="s">
        <v>333</v>
      </c>
      <c r="D406" s="116">
        <v>6</v>
      </c>
      <c r="E406" s="113">
        <v>372</v>
      </c>
      <c r="F406" s="32" t="s">
        <v>356</v>
      </c>
      <c r="G406" s="32"/>
      <c r="H406" s="35">
        <v>30</v>
      </c>
      <c r="I406" s="35">
        <v>1990</v>
      </c>
      <c r="J406" s="37">
        <v>33.913800000000002</v>
      </c>
      <c r="K406" s="37">
        <v>6.9058000000000002</v>
      </c>
      <c r="L406" s="37">
        <v>3.3361000000000001</v>
      </c>
      <c r="M406" s="37">
        <v>-0.70799999999999996</v>
      </c>
      <c r="N406" s="37">
        <v>0</v>
      </c>
      <c r="O406" s="37">
        <v>24.379899999999999</v>
      </c>
      <c r="P406" s="115">
        <v>1995.19</v>
      </c>
      <c r="Q406" s="37">
        <v>24.379899999999999</v>
      </c>
      <c r="R406" s="37">
        <v>1995.19</v>
      </c>
      <c r="S406" s="60">
        <v>1.2219337506703622E-2</v>
      </c>
      <c r="T406" s="64">
        <v>56.2</v>
      </c>
      <c r="U406" s="65">
        <v>0.68672676787674358</v>
      </c>
      <c r="V406" s="66">
        <v>733.16025040221734</v>
      </c>
      <c r="W406" s="158">
        <v>41.203606072604622</v>
      </c>
    </row>
    <row r="407" spans="1:23" x14ac:dyDescent="0.2">
      <c r="A407" s="276"/>
      <c r="B407" s="35">
        <v>400</v>
      </c>
      <c r="C407" s="113" t="s">
        <v>419</v>
      </c>
      <c r="D407" s="114">
        <v>3.6</v>
      </c>
      <c r="E407" s="10">
        <v>432</v>
      </c>
      <c r="F407" s="32" t="s">
        <v>397</v>
      </c>
      <c r="G407" s="32"/>
      <c r="H407" s="35">
        <v>6</v>
      </c>
      <c r="I407" s="35">
        <v>1979</v>
      </c>
      <c r="J407" s="37">
        <v>3.9</v>
      </c>
      <c r="K407" s="37">
        <v>0.5</v>
      </c>
      <c r="L407" s="37">
        <v>1</v>
      </c>
      <c r="M407" s="37">
        <v>0</v>
      </c>
      <c r="N407" s="37">
        <v>0</v>
      </c>
      <c r="O407" s="37">
        <v>2.4</v>
      </c>
      <c r="P407" s="115">
        <v>316.7</v>
      </c>
      <c r="Q407" s="37">
        <v>3.9</v>
      </c>
      <c r="R407" s="37">
        <v>316.7</v>
      </c>
      <c r="S407" s="60">
        <v>1.2314493211240922E-2</v>
      </c>
      <c r="T407" s="64">
        <v>62.2</v>
      </c>
      <c r="U407" s="65">
        <v>0.76596147773918533</v>
      </c>
      <c r="V407" s="66">
        <v>738.86959267445525</v>
      </c>
      <c r="W407" s="158">
        <v>45.957688664351117</v>
      </c>
    </row>
    <row r="408" spans="1:23" x14ac:dyDescent="0.2">
      <c r="A408" s="276"/>
      <c r="B408" s="35">
        <v>401</v>
      </c>
      <c r="C408" s="113" t="s">
        <v>141</v>
      </c>
      <c r="D408" s="116">
        <v>3.3</v>
      </c>
      <c r="E408" s="113">
        <v>411</v>
      </c>
      <c r="F408" s="131" t="s">
        <v>155</v>
      </c>
      <c r="G408" s="32" t="s">
        <v>24</v>
      </c>
      <c r="H408" s="35">
        <v>22</v>
      </c>
      <c r="I408" s="35">
        <v>1991</v>
      </c>
      <c r="J408" s="37">
        <v>20.146000000000001</v>
      </c>
      <c r="K408" s="37">
        <v>2.3610000000000002</v>
      </c>
      <c r="L408" s="37">
        <v>3.4218000000000002</v>
      </c>
      <c r="M408" s="37"/>
      <c r="N408" s="37"/>
      <c r="O408" s="37">
        <v>14.363</v>
      </c>
      <c r="P408" s="115">
        <v>1164.8399999999999</v>
      </c>
      <c r="Q408" s="37">
        <v>14.363</v>
      </c>
      <c r="R408" s="37">
        <v>1164.8399999999999</v>
      </c>
      <c r="S408" s="60">
        <v>1.2330448817004911E-2</v>
      </c>
      <c r="T408" s="64">
        <v>92.105000000000004</v>
      </c>
      <c r="U408" s="65">
        <v>1.1356959882902373</v>
      </c>
      <c r="V408" s="66">
        <v>739.82692902029464</v>
      </c>
      <c r="W408" s="158">
        <v>68.141759297414239</v>
      </c>
    </row>
    <row r="409" spans="1:23" x14ac:dyDescent="0.2">
      <c r="A409" s="276"/>
      <c r="B409" s="35">
        <v>402</v>
      </c>
      <c r="C409" s="113" t="s">
        <v>179</v>
      </c>
      <c r="D409" s="114">
        <v>4.5</v>
      </c>
      <c r="E409" s="10">
        <v>405</v>
      </c>
      <c r="F409" s="32" t="s">
        <v>196</v>
      </c>
      <c r="G409" s="32" t="s">
        <v>194</v>
      </c>
      <c r="H409" s="35">
        <v>30</v>
      </c>
      <c r="I409" s="35">
        <v>1973</v>
      </c>
      <c r="J409" s="37">
        <v>30.077000000000002</v>
      </c>
      <c r="K409" s="37">
        <v>1.732</v>
      </c>
      <c r="L409" s="37">
        <v>6.5620000000000003</v>
      </c>
      <c r="M409" s="37">
        <v>0.47599999999999998</v>
      </c>
      <c r="N409" s="37"/>
      <c r="O409" s="37">
        <v>21.306000000000001</v>
      </c>
      <c r="P409" s="115">
        <v>1727.5</v>
      </c>
      <c r="Q409" s="37">
        <v>21.306000000000001</v>
      </c>
      <c r="R409" s="37">
        <v>1727.5</v>
      </c>
      <c r="S409" s="60">
        <v>1.233342981186686E-2</v>
      </c>
      <c r="T409" s="64">
        <v>54.3</v>
      </c>
      <c r="U409" s="65">
        <v>0.66970523878437049</v>
      </c>
      <c r="V409" s="66">
        <v>740.00578871201162</v>
      </c>
      <c r="W409" s="158">
        <v>40.18231432706223</v>
      </c>
    </row>
    <row r="410" spans="1:23" x14ac:dyDescent="0.2">
      <c r="A410" s="276"/>
      <c r="B410" s="35">
        <v>403</v>
      </c>
      <c r="C410" s="113" t="s">
        <v>179</v>
      </c>
      <c r="D410" s="114">
        <v>4.5</v>
      </c>
      <c r="E410" s="10">
        <v>405</v>
      </c>
      <c r="F410" s="32" t="s">
        <v>202</v>
      </c>
      <c r="G410" s="32" t="s">
        <v>194</v>
      </c>
      <c r="H410" s="35">
        <v>60</v>
      </c>
      <c r="I410" s="35">
        <v>1966</v>
      </c>
      <c r="J410" s="37">
        <v>47.145000000000003</v>
      </c>
      <c r="K410" s="37">
        <v>5.0289999999999999</v>
      </c>
      <c r="L410" s="37">
        <v>9.4540000000000006</v>
      </c>
      <c r="M410" s="37">
        <v>-1.046</v>
      </c>
      <c r="N410" s="37"/>
      <c r="O410" s="37">
        <v>33.707999999999998</v>
      </c>
      <c r="P410" s="115">
        <v>2723.38</v>
      </c>
      <c r="Q410" s="37">
        <v>33.707999999999998</v>
      </c>
      <c r="R410" s="37">
        <v>2723.38</v>
      </c>
      <c r="S410" s="60">
        <v>1.2377266485029631E-2</v>
      </c>
      <c r="T410" s="64">
        <v>54.3</v>
      </c>
      <c r="U410" s="65">
        <v>0.6720855701371089</v>
      </c>
      <c r="V410" s="66">
        <v>742.63598910177791</v>
      </c>
      <c r="W410" s="158">
        <v>40.325134208226537</v>
      </c>
    </row>
    <row r="411" spans="1:23" x14ac:dyDescent="0.2">
      <c r="A411" s="276"/>
      <c r="B411" s="35">
        <v>404</v>
      </c>
      <c r="C411" s="113" t="s">
        <v>613</v>
      </c>
      <c r="D411" s="114">
        <v>4.7</v>
      </c>
      <c r="E411" s="10">
        <v>399</v>
      </c>
      <c r="F411" s="32" t="s">
        <v>628</v>
      </c>
      <c r="G411" s="32" t="s">
        <v>625</v>
      </c>
      <c r="H411" s="35">
        <v>20</v>
      </c>
      <c r="I411" s="35">
        <v>1974</v>
      </c>
      <c r="J411" s="37">
        <v>22.952999999999999</v>
      </c>
      <c r="K411" s="37">
        <v>2.3690000000000002</v>
      </c>
      <c r="L411" s="37">
        <v>3.11</v>
      </c>
      <c r="M411" s="37">
        <v>0</v>
      </c>
      <c r="N411" s="37">
        <v>3.145</v>
      </c>
      <c r="O411" s="37">
        <v>14.329000000000001</v>
      </c>
      <c r="P411" s="115">
        <v>1409.61</v>
      </c>
      <c r="Q411" s="37">
        <v>17.475000000000001</v>
      </c>
      <c r="R411" s="37">
        <v>1409.61</v>
      </c>
      <c r="S411" s="60">
        <v>1.2397045991444445E-2</v>
      </c>
      <c r="T411" s="64">
        <v>59.841000000000001</v>
      </c>
      <c r="U411" s="65">
        <v>0.74185162917402703</v>
      </c>
      <c r="V411" s="66">
        <v>743.82275948666665</v>
      </c>
      <c r="W411" s="158">
        <v>44.511097750441621</v>
      </c>
    </row>
    <row r="412" spans="1:23" x14ac:dyDescent="0.2">
      <c r="A412" s="276"/>
      <c r="B412" s="35">
        <v>405</v>
      </c>
      <c r="C412" s="113" t="s">
        <v>179</v>
      </c>
      <c r="D412" s="114">
        <v>4.5</v>
      </c>
      <c r="E412" s="10">
        <v>405</v>
      </c>
      <c r="F412" s="32" t="s">
        <v>203</v>
      </c>
      <c r="G412" s="32" t="s">
        <v>194</v>
      </c>
      <c r="H412" s="35">
        <v>60</v>
      </c>
      <c r="I412" s="35">
        <v>1964</v>
      </c>
      <c r="J412" s="37">
        <v>47.777999999999999</v>
      </c>
      <c r="K412" s="37">
        <v>5.0289999999999999</v>
      </c>
      <c r="L412" s="37">
        <v>9.7170000000000005</v>
      </c>
      <c r="M412" s="37">
        <v>-0.79600000000000004</v>
      </c>
      <c r="N412" s="37"/>
      <c r="O412" s="37">
        <v>33.826999999999998</v>
      </c>
      <c r="P412" s="115">
        <v>2714.48</v>
      </c>
      <c r="Q412" s="37">
        <v>33.826999999999998</v>
      </c>
      <c r="R412" s="37">
        <v>2714.48</v>
      </c>
      <c r="S412" s="60">
        <v>1.2461686952933895E-2</v>
      </c>
      <c r="T412" s="64">
        <v>54.3</v>
      </c>
      <c r="U412" s="65">
        <v>0.67666960154431044</v>
      </c>
      <c r="V412" s="66">
        <v>747.70121717603365</v>
      </c>
      <c r="W412" s="158">
        <v>40.600176092658629</v>
      </c>
    </row>
    <row r="413" spans="1:23" x14ac:dyDescent="0.2">
      <c r="A413" s="276"/>
      <c r="B413" s="35">
        <v>406</v>
      </c>
      <c r="C413" s="113" t="s">
        <v>419</v>
      </c>
      <c r="D413" s="114">
        <v>3.6</v>
      </c>
      <c r="E413" s="10">
        <v>432</v>
      </c>
      <c r="F413" s="32" t="s">
        <v>389</v>
      </c>
      <c r="G413" s="32" t="s">
        <v>379</v>
      </c>
      <c r="H413" s="35">
        <v>6</v>
      </c>
      <c r="I413" s="35">
        <v>1978</v>
      </c>
      <c r="J413" s="37">
        <v>3.9</v>
      </c>
      <c r="K413" s="37">
        <v>0.4</v>
      </c>
      <c r="L413" s="37">
        <v>1.3</v>
      </c>
      <c r="M413" s="37">
        <v>-0.2</v>
      </c>
      <c r="N413" s="37">
        <v>0</v>
      </c>
      <c r="O413" s="37">
        <v>2.4</v>
      </c>
      <c r="P413" s="115">
        <v>311.60000000000002</v>
      </c>
      <c r="Q413" s="37">
        <v>3.9</v>
      </c>
      <c r="R413" s="37">
        <v>311.60000000000002</v>
      </c>
      <c r="S413" s="60">
        <v>1.2516046213093709E-2</v>
      </c>
      <c r="T413" s="64">
        <v>62.2</v>
      </c>
      <c r="U413" s="65">
        <v>0.77849807445442876</v>
      </c>
      <c r="V413" s="66">
        <v>750.96277278562252</v>
      </c>
      <c r="W413" s="158">
        <v>46.709884467265724</v>
      </c>
    </row>
    <row r="414" spans="1:23" x14ac:dyDescent="0.2">
      <c r="A414" s="276"/>
      <c r="B414" s="35">
        <v>407</v>
      </c>
      <c r="C414" s="113" t="s">
        <v>613</v>
      </c>
      <c r="D414" s="114">
        <v>4.7</v>
      </c>
      <c r="E414" s="10">
        <v>399</v>
      </c>
      <c r="F414" s="32" t="s">
        <v>629</v>
      </c>
      <c r="G414" s="32" t="s">
        <v>625</v>
      </c>
      <c r="H414" s="35">
        <v>36</v>
      </c>
      <c r="I414" s="35">
        <v>1967</v>
      </c>
      <c r="J414" s="37">
        <v>30.012</v>
      </c>
      <c r="K414" s="37">
        <v>3.274</v>
      </c>
      <c r="L414" s="37">
        <v>8.3059999999999992</v>
      </c>
      <c r="M414" s="37">
        <v>-0.67300000000000004</v>
      </c>
      <c r="N414" s="37">
        <v>3.4390000000000001</v>
      </c>
      <c r="O414" s="37">
        <v>15.666</v>
      </c>
      <c r="P414" s="115">
        <v>1522.31</v>
      </c>
      <c r="Q414" s="37">
        <v>19.105</v>
      </c>
      <c r="R414" s="37">
        <v>1522.31</v>
      </c>
      <c r="S414" s="60">
        <v>1.2550006240516059E-2</v>
      </c>
      <c r="T414" s="64">
        <v>59.841000000000001</v>
      </c>
      <c r="U414" s="65">
        <v>0.75100492343872149</v>
      </c>
      <c r="V414" s="66">
        <v>753.00037443096357</v>
      </c>
      <c r="W414" s="158">
        <v>45.060295406323291</v>
      </c>
    </row>
    <row r="415" spans="1:23" x14ac:dyDescent="0.2">
      <c r="A415" s="276"/>
      <c r="B415" s="35">
        <v>408</v>
      </c>
      <c r="C415" s="113" t="s">
        <v>613</v>
      </c>
      <c r="D415" s="114">
        <v>4.7</v>
      </c>
      <c r="E415" s="10">
        <v>399</v>
      </c>
      <c r="F415" s="32" t="s">
        <v>630</v>
      </c>
      <c r="G415" s="32" t="s">
        <v>625</v>
      </c>
      <c r="H415" s="35">
        <v>40</v>
      </c>
      <c r="I415" s="35">
        <v>1981</v>
      </c>
      <c r="J415" s="37">
        <v>31.132999999999999</v>
      </c>
      <c r="K415" s="37">
        <v>3.2690000000000001</v>
      </c>
      <c r="L415" s="37">
        <v>1.93</v>
      </c>
      <c r="M415" s="37">
        <v>-0.92300000000000004</v>
      </c>
      <c r="N415" s="37">
        <v>4.8339999999999996</v>
      </c>
      <c r="O415" s="37">
        <v>22.023</v>
      </c>
      <c r="P415" s="115">
        <v>2053.3200000000002</v>
      </c>
      <c r="Q415" s="37">
        <v>21.94</v>
      </c>
      <c r="R415" s="37">
        <v>1743.7</v>
      </c>
      <c r="S415" s="60">
        <v>1.2582439639846303E-2</v>
      </c>
      <c r="T415" s="64">
        <v>59.841000000000001</v>
      </c>
      <c r="U415" s="65">
        <v>0.75294577048804268</v>
      </c>
      <c r="V415" s="66">
        <v>754.94637839077814</v>
      </c>
      <c r="W415" s="158">
        <v>45.176746229282557</v>
      </c>
    </row>
    <row r="416" spans="1:23" x14ac:dyDescent="0.2">
      <c r="A416" s="276"/>
      <c r="B416" s="35">
        <v>409</v>
      </c>
      <c r="C416" s="113" t="s">
        <v>179</v>
      </c>
      <c r="D416" s="114">
        <v>4.5</v>
      </c>
      <c r="E416" s="10">
        <v>405</v>
      </c>
      <c r="F416" s="32" t="s">
        <v>201</v>
      </c>
      <c r="G416" s="32" t="s">
        <v>194</v>
      </c>
      <c r="H416" s="35">
        <v>48</v>
      </c>
      <c r="I416" s="35">
        <v>1964</v>
      </c>
      <c r="J416" s="37">
        <v>38.82</v>
      </c>
      <c r="K416" s="37">
        <v>5.141</v>
      </c>
      <c r="L416" s="37">
        <v>5.3890000000000002</v>
      </c>
      <c r="M416" s="37">
        <v>-0.72899999999999998</v>
      </c>
      <c r="N416" s="37"/>
      <c r="O416" s="37">
        <v>29.018000000000001</v>
      </c>
      <c r="P416" s="115">
        <v>2296.33</v>
      </c>
      <c r="Q416" s="37">
        <v>29.018000000000001</v>
      </c>
      <c r="R416" s="37">
        <v>2296.33</v>
      </c>
      <c r="S416" s="60">
        <v>1.2636685493809688E-2</v>
      </c>
      <c r="T416" s="64">
        <v>54.3</v>
      </c>
      <c r="U416" s="65">
        <v>0.68617202231386598</v>
      </c>
      <c r="V416" s="66">
        <v>758.20112962858127</v>
      </c>
      <c r="W416" s="158">
        <v>41.170321338831961</v>
      </c>
    </row>
    <row r="417" spans="1:23" x14ac:dyDescent="0.2">
      <c r="A417" s="276"/>
      <c r="B417" s="35">
        <v>410</v>
      </c>
      <c r="C417" s="113" t="s">
        <v>141</v>
      </c>
      <c r="D417" s="116">
        <v>3.3</v>
      </c>
      <c r="E417" s="113">
        <v>441</v>
      </c>
      <c r="F417" s="131" t="s">
        <v>154</v>
      </c>
      <c r="G417" s="32" t="s">
        <v>24</v>
      </c>
      <c r="H417" s="35">
        <v>21</v>
      </c>
      <c r="I417" s="35">
        <v>1991</v>
      </c>
      <c r="J417" s="37">
        <v>20.564</v>
      </c>
      <c r="K417" s="37">
        <v>1.53</v>
      </c>
      <c r="L417" s="37">
        <v>4.0034000000000001</v>
      </c>
      <c r="M417" s="37"/>
      <c r="N417" s="37">
        <v>1.5031000000000001</v>
      </c>
      <c r="O417" s="37">
        <v>13.528</v>
      </c>
      <c r="P417" s="115">
        <v>1244.82</v>
      </c>
      <c r="Q417" s="37">
        <v>14.96</v>
      </c>
      <c r="R417" s="37">
        <v>1182.94</v>
      </c>
      <c r="S417" s="60">
        <v>1.2646457132229868E-2</v>
      </c>
      <c r="T417" s="64">
        <v>92.105000000000004</v>
      </c>
      <c r="U417" s="65">
        <v>1.1648019341640321</v>
      </c>
      <c r="V417" s="66">
        <v>758.78742793379206</v>
      </c>
      <c r="W417" s="158">
        <v>69.888116049841926</v>
      </c>
    </row>
    <row r="418" spans="1:23" x14ac:dyDescent="0.2">
      <c r="A418" s="276"/>
      <c r="B418" s="35">
        <v>411</v>
      </c>
      <c r="C418" s="113" t="s">
        <v>419</v>
      </c>
      <c r="D418" s="114">
        <v>3.6</v>
      </c>
      <c r="E418" s="10">
        <v>432</v>
      </c>
      <c r="F418" s="32" t="s">
        <v>395</v>
      </c>
      <c r="G418" s="32" t="s">
        <v>379</v>
      </c>
      <c r="H418" s="35">
        <v>40</v>
      </c>
      <c r="I418" s="35">
        <v>1983</v>
      </c>
      <c r="J418" s="37">
        <v>28.7</v>
      </c>
      <c r="K418" s="37">
        <v>2</v>
      </c>
      <c r="L418" s="37">
        <v>5.6</v>
      </c>
      <c r="M418" s="37">
        <v>0.6</v>
      </c>
      <c r="N418" s="37">
        <v>0</v>
      </c>
      <c r="O418" s="37">
        <v>20.5</v>
      </c>
      <c r="P418" s="115">
        <v>2268.94</v>
      </c>
      <c r="Q418" s="37">
        <v>28.7</v>
      </c>
      <c r="R418" s="37">
        <v>2268.94</v>
      </c>
      <c r="S418" s="60">
        <v>1.2649078424286231E-2</v>
      </c>
      <c r="T418" s="64">
        <v>62.2</v>
      </c>
      <c r="U418" s="65">
        <v>0.78677267799060358</v>
      </c>
      <c r="V418" s="66">
        <v>758.94470545717388</v>
      </c>
      <c r="W418" s="158">
        <v>47.206360679436223</v>
      </c>
    </row>
    <row r="419" spans="1:23" x14ac:dyDescent="0.2">
      <c r="A419" s="276"/>
      <c r="B419" s="35">
        <v>412</v>
      </c>
      <c r="C419" s="113" t="s">
        <v>613</v>
      </c>
      <c r="D419" s="114">
        <v>4.7</v>
      </c>
      <c r="E419" s="10">
        <v>399</v>
      </c>
      <c r="F419" s="32" t="s">
        <v>631</v>
      </c>
      <c r="G419" s="32" t="s">
        <v>625</v>
      </c>
      <c r="H419" s="35">
        <v>40</v>
      </c>
      <c r="I419" s="35">
        <v>1969</v>
      </c>
      <c r="J419" s="37">
        <v>24.917000000000002</v>
      </c>
      <c r="K419" s="37">
        <v>2.456</v>
      </c>
      <c r="L419" s="37">
        <v>6.54</v>
      </c>
      <c r="M419" s="37">
        <v>-0.56899999999999995</v>
      </c>
      <c r="N419" s="37">
        <v>2.968</v>
      </c>
      <c r="O419" s="37">
        <v>13.522</v>
      </c>
      <c r="P419" s="115">
        <v>1302.1400000000001</v>
      </c>
      <c r="Q419" s="37">
        <v>16.489999999999998</v>
      </c>
      <c r="R419" s="37">
        <v>1302.1400000000001</v>
      </c>
      <c r="S419" s="60">
        <v>1.2663768872778654E-2</v>
      </c>
      <c r="T419" s="64">
        <v>59.841000000000001</v>
      </c>
      <c r="U419" s="65">
        <v>0.7578125931159474</v>
      </c>
      <c r="V419" s="66">
        <v>759.82613236671921</v>
      </c>
      <c r="W419" s="158">
        <v>45.468755586956846</v>
      </c>
    </row>
    <row r="420" spans="1:23" x14ac:dyDescent="0.2">
      <c r="A420" s="276"/>
      <c r="B420" s="35">
        <v>413</v>
      </c>
      <c r="C420" s="113" t="s">
        <v>141</v>
      </c>
      <c r="D420" s="114">
        <v>3.3</v>
      </c>
      <c r="E420" s="10">
        <v>441</v>
      </c>
      <c r="F420" s="131" t="s">
        <v>152</v>
      </c>
      <c r="G420" s="32" t="s">
        <v>24</v>
      </c>
      <c r="H420" s="35">
        <v>55</v>
      </c>
      <c r="I420" s="35">
        <v>1968</v>
      </c>
      <c r="J420" s="37">
        <v>45.456000000000003</v>
      </c>
      <c r="K420" s="37">
        <v>4.08</v>
      </c>
      <c r="L420" s="37">
        <v>9.7062000000000008</v>
      </c>
      <c r="M420" s="37"/>
      <c r="N420" s="37"/>
      <c r="O420" s="37">
        <v>31.669799999999999</v>
      </c>
      <c r="P420" s="115">
        <v>2493.39</v>
      </c>
      <c r="Q420" s="37">
        <v>31.669799999999999</v>
      </c>
      <c r="R420" s="37">
        <v>2493.4</v>
      </c>
      <c r="S420" s="60">
        <v>1.2701451832838693E-2</v>
      </c>
      <c r="T420" s="64">
        <v>92.105000000000004</v>
      </c>
      <c r="U420" s="65">
        <v>1.1698672210636079</v>
      </c>
      <c r="V420" s="66">
        <v>762.08710997032154</v>
      </c>
      <c r="W420" s="158">
        <v>70.192033263816469</v>
      </c>
    </row>
    <row r="421" spans="1:23" x14ac:dyDescent="0.2">
      <c r="A421" s="276"/>
      <c r="B421" s="35">
        <v>414</v>
      </c>
      <c r="C421" s="113" t="s">
        <v>333</v>
      </c>
      <c r="D421" s="116">
        <v>6</v>
      </c>
      <c r="E421" s="113">
        <v>372</v>
      </c>
      <c r="F421" s="32" t="s">
        <v>357</v>
      </c>
      <c r="G421" s="32"/>
      <c r="H421" s="35">
        <v>142</v>
      </c>
      <c r="I421" s="35">
        <v>1980</v>
      </c>
      <c r="J421" s="37">
        <v>134.10380000000001</v>
      </c>
      <c r="K421" s="37">
        <v>22.7681</v>
      </c>
      <c r="L421" s="37">
        <v>14.4</v>
      </c>
      <c r="M421" s="37">
        <v>1.0127999999999999</v>
      </c>
      <c r="N421" s="37">
        <v>0</v>
      </c>
      <c r="O421" s="37">
        <v>95.922899999999998</v>
      </c>
      <c r="P421" s="115">
        <v>7547.33</v>
      </c>
      <c r="Q421" s="37">
        <v>94.712299999999999</v>
      </c>
      <c r="R421" s="37">
        <v>7452.08</v>
      </c>
      <c r="S421" s="60">
        <v>1.2709511975180084E-2</v>
      </c>
      <c r="T421" s="64">
        <v>56.2</v>
      </c>
      <c r="U421" s="65">
        <v>0.71427457300512076</v>
      </c>
      <c r="V421" s="66">
        <v>762.57071851080502</v>
      </c>
      <c r="W421" s="158">
        <v>42.85647438030724</v>
      </c>
    </row>
    <row r="422" spans="1:23" x14ac:dyDescent="0.2">
      <c r="A422" s="276"/>
      <c r="B422" s="35">
        <v>415</v>
      </c>
      <c r="C422" s="113" t="s">
        <v>141</v>
      </c>
      <c r="D422" s="116">
        <v>3.3</v>
      </c>
      <c r="E422" s="113">
        <v>411</v>
      </c>
      <c r="F422" s="131" t="s">
        <v>159</v>
      </c>
      <c r="G422" s="32" t="s">
        <v>24</v>
      </c>
      <c r="H422" s="35">
        <v>43</v>
      </c>
      <c r="I422" s="35">
        <v>1984</v>
      </c>
      <c r="J422" s="37">
        <v>32.600999999999999</v>
      </c>
      <c r="K422" s="37">
        <v>2.4660000000000002</v>
      </c>
      <c r="L422" s="37">
        <v>5.6913999999999998</v>
      </c>
      <c r="M422" s="37"/>
      <c r="N422" s="37"/>
      <c r="O422" s="37">
        <v>24.443000000000001</v>
      </c>
      <c r="P422" s="115">
        <v>1904.78</v>
      </c>
      <c r="Q422" s="37">
        <v>24.443000000000001</v>
      </c>
      <c r="R422" s="37">
        <v>1904.78</v>
      </c>
      <c r="S422" s="60">
        <v>1.2832453091695629E-2</v>
      </c>
      <c r="T422" s="64">
        <v>92.105000000000004</v>
      </c>
      <c r="U422" s="65">
        <v>1.1819330920106259</v>
      </c>
      <c r="V422" s="66">
        <v>769.94718550173775</v>
      </c>
      <c r="W422" s="158">
        <v>70.915985520637562</v>
      </c>
    </row>
    <row r="423" spans="1:23" x14ac:dyDescent="0.2">
      <c r="A423" s="276"/>
      <c r="B423" s="35">
        <v>416</v>
      </c>
      <c r="C423" s="113" t="s">
        <v>419</v>
      </c>
      <c r="D423" s="114">
        <v>3.6</v>
      </c>
      <c r="E423" s="10">
        <v>432</v>
      </c>
      <c r="F423" s="32" t="s">
        <v>394</v>
      </c>
      <c r="G423" s="32" t="s">
        <v>379</v>
      </c>
      <c r="H423" s="35">
        <v>54</v>
      </c>
      <c r="I423" s="35"/>
      <c r="J423" s="37">
        <v>15.9</v>
      </c>
      <c r="K423" s="37">
        <v>1.5</v>
      </c>
      <c r="L423" s="37">
        <v>0.1</v>
      </c>
      <c r="M423" s="37">
        <v>0.4</v>
      </c>
      <c r="N423" s="37">
        <v>2.4</v>
      </c>
      <c r="O423" s="37">
        <v>11.5</v>
      </c>
      <c r="P423" s="115">
        <v>1300.2</v>
      </c>
      <c r="Q423" s="37">
        <v>15.9</v>
      </c>
      <c r="R423" s="37">
        <v>1234.2</v>
      </c>
      <c r="S423" s="60">
        <v>1.2882839086047641E-2</v>
      </c>
      <c r="T423" s="64">
        <v>62.2</v>
      </c>
      <c r="U423" s="65">
        <v>0.80131259115216336</v>
      </c>
      <c r="V423" s="66">
        <v>772.97034516285851</v>
      </c>
      <c r="W423" s="158">
        <v>48.078755469129803</v>
      </c>
    </row>
    <row r="424" spans="1:23" x14ac:dyDescent="0.2">
      <c r="A424" s="276"/>
      <c r="B424" s="35">
        <v>417</v>
      </c>
      <c r="C424" s="113" t="s">
        <v>179</v>
      </c>
      <c r="D424" s="114">
        <v>4.5</v>
      </c>
      <c r="E424" s="10">
        <v>405</v>
      </c>
      <c r="F424" s="32" t="s">
        <v>199</v>
      </c>
      <c r="G424" s="32" t="s">
        <v>194</v>
      </c>
      <c r="H424" s="35">
        <v>30</v>
      </c>
      <c r="I424" s="35">
        <v>1970</v>
      </c>
      <c r="J424" s="37">
        <v>31.167000000000002</v>
      </c>
      <c r="K424" s="37">
        <v>3.1850000000000001</v>
      </c>
      <c r="L424" s="37">
        <v>5.4710000000000001</v>
      </c>
      <c r="M424" s="37">
        <v>0.218</v>
      </c>
      <c r="N424" s="37"/>
      <c r="O424" s="37">
        <v>22.292000000000002</v>
      </c>
      <c r="P424" s="115">
        <v>1727.5</v>
      </c>
      <c r="Q424" s="37">
        <v>22.292000000000002</v>
      </c>
      <c r="R424" s="37">
        <v>1727.5</v>
      </c>
      <c r="S424" s="60">
        <v>1.2904196816208394E-2</v>
      </c>
      <c r="T424" s="64">
        <v>54.3</v>
      </c>
      <c r="U424" s="65">
        <v>0.70069788712011571</v>
      </c>
      <c r="V424" s="66">
        <v>774.25180897250368</v>
      </c>
      <c r="W424" s="158">
        <v>42.041873227206949</v>
      </c>
    </row>
    <row r="425" spans="1:23" x14ac:dyDescent="0.2">
      <c r="A425" s="276"/>
      <c r="B425" s="35">
        <v>418</v>
      </c>
      <c r="C425" s="113" t="s">
        <v>503</v>
      </c>
      <c r="D425" s="114">
        <v>3.7</v>
      </c>
      <c r="E425" s="10">
        <v>429</v>
      </c>
      <c r="F425" s="125" t="s">
        <v>527</v>
      </c>
      <c r="G425" s="125" t="s">
        <v>24</v>
      </c>
      <c r="H425" s="113">
        <v>60</v>
      </c>
      <c r="I425" s="113">
        <v>1974</v>
      </c>
      <c r="J425" s="37">
        <v>54.43</v>
      </c>
      <c r="K425" s="37">
        <v>4.9470000000000001</v>
      </c>
      <c r="L425" s="37">
        <v>9.0996000000000006</v>
      </c>
      <c r="M425" s="37">
        <v>-9.0399999999999994E-3</v>
      </c>
      <c r="N425" s="37">
        <v>0</v>
      </c>
      <c r="O425" s="37">
        <v>40.383400000000002</v>
      </c>
      <c r="P425" s="127">
        <v>3118.24</v>
      </c>
      <c r="Q425" s="37">
        <v>40.383400000000002</v>
      </c>
      <c r="R425" s="126">
        <v>3118.24</v>
      </c>
      <c r="S425" s="60">
        <v>1.2950702960644468E-2</v>
      </c>
      <c r="T425" s="64">
        <v>57.878999999999998</v>
      </c>
      <c r="U425" s="65">
        <v>0.74957373665914118</v>
      </c>
      <c r="V425" s="66">
        <v>777.04217763866814</v>
      </c>
      <c r="W425" s="158">
        <v>44.974424199548473</v>
      </c>
    </row>
    <row r="426" spans="1:23" x14ac:dyDescent="0.2">
      <c r="A426" s="276"/>
      <c r="B426" s="35">
        <v>419</v>
      </c>
      <c r="C426" s="113" t="s">
        <v>503</v>
      </c>
      <c r="D426" s="114">
        <v>3.7</v>
      </c>
      <c r="E426" s="10">
        <v>429</v>
      </c>
      <c r="F426" s="125" t="s">
        <v>526</v>
      </c>
      <c r="G426" s="125" t="s">
        <v>24</v>
      </c>
      <c r="H426" s="113">
        <v>40</v>
      </c>
      <c r="I426" s="113">
        <v>1973</v>
      </c>
      <c r="J426" s="37">
        <v>43.31</v>
      </c>
      <c r="K426" s="37">
        <v>3.5554199999999998</v>
      </c>
      <c r="L426" s="37">
        <v>5.5841750000000001</v>
      </c>
      <c r="M426" s="37">
        <v>-8.7419999999999998E-2</v>
      </c>
      <c r="N426" s="37">
        <v>0</v>
      </c>
      <c r="O426" s="37">
        <v>34.257829999999998</v>
      </c>
      <c r="P426" s="127">
        <v>2565.4</v>
      </c>
      <c r="Q426" s="37">
        <v>34.257829999999998</v>
      </c>
      <c r="R426" s="126">
        <v>2628.45</v>
      </c>
      <c r="S426" s="60">
        <v>1.303347219844395E-2</v>
      </c>
      <c r="T426" s="64">
        <v>57.878999999999998</v>
      </c>
      <c r="U426" s="65">
        <v>0.75436433737373731</v>
      </c>
      <c r="V426" s="66">
        <v>782.00833190663695</v>
      </c>
      <c r="W426" s="158">
        <v>45.261860242424241</v>
      </c>
    </row>
    <row r="427" spans="1:23" x14ac:dyDescent="0.2">
      <c r="A427" s="276"/>
      <c r="B427" s="35">
        <v>420</v>
      </c>
      <c r="C427" s="113" t="s">
        <v>503</v>
      </c>
      <c r="D427" s="114">
        <v>3.7</v>
      </c>
      <c r="E427" s="10">
        <v>429</v>
      </c>
      <c r="F427" s="125" t="s">
        <v>521</v>
      </c>
      <c r="G427" s="125" t="s">
        <v>24</v>
      </c>
      <c r="H427" s="113">
        <v>45</v>
      </c>
      <c r="I427" s="113">
        <v>1993</v>
      </c>
      <c r="J427" s="37">
        <v>52.45</v>
      </c>
      <c r="K427" s="37">
        <v>5.8140000000000001</v>
      </c>
      <c r="L427" s="37">
        <v>7.8079789999999996</v>
      </c>
      <c r="M427" s="37">
        <v>0.31925999999999999</v>
      </c>
      <c r="N427" s="37">
        <v>0</v>
      </c>
      <c r="O427" s="37">
        <v>38.828020000000002</v>
      </c>
      <c r="P427" s="127">
        <v>2913.8</v>
      </c>
      <c r="Q427" s="37">
        <v>38.828020000000002</v>
      </c>
      <c r="R427" s="126">
        <v>2978.2</v>
      </c>
      <c r="S427" s="60">
        <v>1.3037411859512458E-2</v>
      </c>
      <c r="T427" s="64">
        <v>57.878999999999998</v>
      </c>
      <c r="U427" s="65">
        <v>0.75459236101672156</v>
      </c>
      <c r="V427" s="66">
        <v>782.24471157074754</v>
      </c>
      <c r="W427" s="158">
        <v>45.275541661003288</v>
      </c>
    </row>
    <row r="428" spans="1:23" x14ac:dyDescent="0.2">
      <c r="A428" s="276"/>
      <c r="B428" s="35">
        <v>421</v>
      </c>
      <c r="C428" s="113" t="s">
        <v>419</v>
      </c>
      <c r="D428" s="114">
        <v>3.6</v>
      </c>
      <c r="E428" s="10">
        <v>432</v>
      </c>
      <c r="F428" s="32" t="s">
        <v>390</v>
      </c>
      <c r="G428" s="32" t="s">
        <v>379</v>
      </c>
      <c r="H428" s="35">
        <v>20</v>
      </c>
      <c r="I428" s="35">
        <v>1993</v>
      </c>
      <c r="J428" s="37">
        <v>16.3</v>
      </c>
      <c r="K428" s="37">
        <v>1.4</v>
      </c>
      <c r="L428" s="37">
        <v>2.4</v>
      </c>
      <c r="M428" s="37">
        <v>0.2</v>
      </c>
      <c r="N428" s="37">
        <v>0</v>
      </c>
      <c r="O428" s="37">
        <v>12.3</v>
      </c>
      <c r="P428" s="115">
        <v>1238.6099999999999</v>
      </c>
      <c r="Q428" s="37">
        <v>16.3</v>
      </c>
      <c r="R428" s="37">
        <v>1238.6099999999999</v>
      </c>
      <c r="S428" s="60">
        <v>1.3159913128426222E-2</v>
      </c>
      <c r="T428" s="64">
        <v>62.2</v>
      </c>
      <c r="U428" s="65">
        <v>0.81854659658811102</v>
      </c>
      <c r="V428" s="66">
        <v>789.59478770557337</v>
      </c>
      <c r="W428" s="158">
        <v>49.112795795286665</v>
      </c>
    </row>
    <row r="429" spans="1:23" x14ac:dyDescent="0.2">
      <c r="A429" s="276"/>
      <c r="B429" s="35">
        <v>422</v>
      </c>
      <c r="C429" s="113" t="s">
        <v>141</v>
      </c>
      <c r="D429" s="116">
        <v>3.3</v>
      </c>
      <c r="E429" s="113">
        <v>411</v>
      </c>
      <c r="F429" s="131" t="s">
        <v>158</v>
      </c>
      <c r="G429" s="32" t="s">
        <v>24</v>
      </c>
      <c r="H429" s="35">
        <v>44</v>
      </c>
      <c r="I429" s="35">
        <v>1981</v>
      </c>
      <c r="J429" s="37">
        <v>40.116999999999997</v>
      </c>
      <c r="K429" s="37">
        <v>3.4340000000000002</v>
      </c>
      <c r="L429" s="37">
        <v>6.4303999999999997</v>
      </c>
      <c r="M429" s="37"/>
      <c r="N429" s="37">
        <v>5.4454000000000002</v>
      </c>
      <c r="O429" s="37">
        <v>24.507000000000001</v>
      </c>
      <c r="P429" s="115">
        <v>2309.65</v>
      </c>
      <c r="Q429" s="37">
        <v>30.17</v>
      </c>
      <c r="R429" s="37">
        <v>2273.63</v>
      </c>
      <c r="S429" s="60">
        <v>1.3269529342944982E-2</v>
      </c>
      <c r="T429" s="64">
        <v>92.105000000000004</v>
      </c>
      <c r="U429" s="65">
        <v>1.2221900001319477</v>
      </c>
      <c r="V429" s="66">
        <v>796.17176057669894</v>
      </c>
      <c r="W429" s="158">
        <v>73.331400007916855</v>
      </c>
    </row>
    <row r="430" spans="1:23" x14ac:dyDescent="0.2">
      <c r="A430" s="276"/>
      <c r="B430" s="35">
        <v>423</v>
      </c>
      <c r="C430" s="113" t="s">
        <v>419</v>
      </c>
      <c r="D430" s="114">
        <v>3.6</v>
      </c>
      <c r="E430" s="10">
        <v>432</v>
      </c>
      <c r="F430" s="32" t="s">
        <v>393</v>
      </c>
      <c r="G430" s="32" t="s">
        <v>379</v>
      </c>
      <c r="H430" s="35">
        <v>20</v>
      </c>
      <c r="I430" s="35">
        <v>1985</v>
      </c>
      <c r="J430" s="37">
        <v>13.1</v>
      </c>
      <c r="K430" s="37">
        <v>1.2</v>
      </c>
      <c r="L430" s="37">
        <v>3.1</v>
      </c>
      <c r="M430" s="37">
        <v>0.4</v>
      </c>
      <c r="N430" s="37">
        <v>2.2999999999999998</v>
      </c>
      <c r="O430" s="37">
        <v>6.1</v>
      </c>
      <c r="P430" s="115">
        <v>1056.9000000000001</v>
      </c>
      <c r="Q430" s="37">
        <v>13.1</v>
      </c>
      <c r="R430" s="37">
        <v>978.6</v>
      </c>
      <c r="S430" s="60">
        <v>1.3386470468015532E-2</v>
      </c>
      <c r="T430" s="64">
        <v>62.2</v>
      </c>
      <c r="U430" s="65">
        <v>0.83263846311056611</v>
      </c>
      <c r="V430" s="66">
        <v>803.18822808093194</v>
      </c>
      <c r="W430" s="158">
        <v>49.958307786633966</v>
      </c>
    </row>
    <row r="431" spans="1:23" x14ac:dyDescent="0.2">
      <c r="A431" s="276"/>
      <c r="B431" s="35">
        <v>424</v>
      </c>
      <c r="C431" s="113" t="s">
        <v>503</v>
      </c>
      <c r="D431" s="114">
        <v>3.7</v>
      </c>
      <c r="E431" s="10">
        <v>429</v>
      </c>
      <c r="F431" s="125" t="s">
        <v>524</v>
      </c>
      <c r="G431" s="125" t="s">
        <v>24</v>
      </c>
      <c r="H431" s="113">
        <v>30</v>
      </c>
      <c r="I431" s="113">
        <v>1992</v>
      </c>
      <c r="J431" s="37">
        <v>28.45</v>
      </c>
      <c r="K431" s="37">
        <v>2.9580000000000002</v>
      </c>
      <c r="L431" s="37">
        <v>4.2011609999999999</v>
      </c>
      <c r="M431" s="37">
        <v>0.102893</v>
      </c>
      <c r="N431" s="37">
        <v>0</v>
      </c>
      <c r="O431" s="37">
        <v>21.290839999999999</v>
      </c>
      <c r="P431" s="127">
        <v>1576.72</v>
      </c>
      <c r="Q431" s="37">
        <v>21.290839999999999</v>
      </c>
      <c r="R431" s="126">
        <v>1576.72</v>
      </c>
      <c r="S431" s="60">
        <v>1.3503247247450403E-2</v>
      </c>
      <c r="T431" s="64">
        <v>57.878999999999998</v>
      </c>
      <c r="U431" s="65">
        <v>0.78155444743518188</v>
      </c>
      <c r="V431" s="66">
        <v>810.19483484702425</v>
      </c>
      <c r="W431" s="158">
        <v>46.893266846110912</v>
      </c>
    </row>
    <row r="432" spans="1:23" x14ac:dyDescent="0.2">
      <c r="A432" s="276"/>
      <c r="B432" s="35">
        <v>425</v>
      </c>
      <c r="C432" s="113" t="s">
        <v>141</v>
      </c>
      <c r="D432" s="116">
        <v>3.3</v>
      </c>
      <c r="E432" s="113">
        <v>411</v>
      </c>
      <c r="F432" s="131" t="s">
        <v>161</v>
      </c>
      <c r="G432" s="32" t="s">
        <v>24</v>
      </c>
      <c r="H432" s="35">
        <v>78</v>
      </c>
      <c r="I432" s="35">
        <v>1977</v>
      </c>
      <c r="J432" s="37">
        <v>68.930999999999997</v>
      </c>
      <c r="K432" s="37">
        <v>4.6239999999999997</v>
      </c>
      <c r="L432" s="37">
        <v>12.191599999999999</v>
      </c>
      <c r="M432" s="37"/>
      <c r="N432" s="37"/>
      <c r="O432" s="37">
        <v>52.116</v>
      </c>
      <c r="P432" s="115">
        <v>3840.78</v>
      </c>
      <c r="Q432" s="37">
        <v>50.31</v>
      </c>
      <c r="R432" s="37">
        <v>3707.89</v>
      </c>
      <c r="S432" s="60">
        <v>1.3568363678534154E-2</v>
      </c>
      <c r="T432" s="64">
        <v>92.105000000000004</v>
      </c>
      <c r="U432" s="65">
        <v>1.2497141366113884</v>
      </c>
      <c r="V432" s="66">
        <v>814.10182071204929</v>
      </c>
      <c r="W432" s="158">
        <v>74.982848196683307</v>
      </c>
    </row>
    <row r="433" spans="1:23" x14ac:dyDescent="0.2">
      <c r="A433" s="276"/>
      <c r="B433" s="35">
        <v>426</v>
      </c>
      <c r="C433" s="113" t="s">
        <v>503</v>
      </c>
      <c r="D433" s="114">
        <v>3.7</v>
      </c>
      <c r="E433" s="10">
        <v>429</v>
      </c>
      <c r="F433" s="125" t="s">
        <v>519</v>
      </c>
      <c r="G433" s="125" t="s">
        <v>24</v>
      </c>
      <c r="H433" s="113">
        <v>45</v>
      </c>
      <c r="I433" s="113">
        <v>1995</v>
      </c>
      <c r="J433" s="37">
        <v>49.63</v>
      </c>
      <c r="K433" s="37">
        <v>3.9780000000000002</v>
      </c>
      <c r="L433" s="37">
        <v>6.0517010000000004</v>
      </c>
      <c r="M433" s="37">
        <v>-0.11601</v>
      </c>
      <c r="N433" s="37">
        <v>0</v>
      </c>
      <c r="O433" s="37">
        <v>39.600299999999997</v>
      </c>
      <c r="P433" s="127">
        <v>2837.16</v>
      </c>
      <c r="Q433" s="37">
        <v>39.600299999999997</v>
      </c>
      <c r="R433" s="126">
        <v>2914.66</v>
      </c>
      <c r="S433" s="60">
        <v>1.3586593290469557E-2</v>
      </c>
      <c r="T433" s="64">
        <v>57.878999999999998</v>
      </c>
      <c r="U433" s="65">
        <v>0.7863784330590875</v>
      </c>
      <c r="V433" s="66">
        <v>815.19559742817353</v>
      </c>
      <c r="W433" s="158">
        <v>47.182705983545254</v>
      </c>
    </row>
    <row r="434" spans="1:23" x14ac:dyDescent="0.2">
      <c r="A434" s="276"/>
      <c r="B434" s="35">
        <v>427</v>
      </c>
      <c r="C434" s="113" t="s">
        <v>179</v>
      </c>
      <c r="D434" s="114">
        <v>4.5</v>
      </c>
      <c r="E434" s="10">
        <v>405</v>
      </c>
      <c r="F434" s="32" t="s">
        <v>198</v>
      </c>
      <c r="G434" s="32" t="s">
        <v>194</v>
      </c>
      <c r="H434" s="35">
        <v>20</v>
      </c>
      <c r="I434" s="35">
        <v>1999</v>
      </c>
      <c r="J434" s="37">
        <v>19.994</v>
      </c>
      <c r="K434" s="37">
        <v>2.2349999999999999</v>
      </c>
      <c r="L434" s="37">
        <v>2.8780000000000001</v>
      </c>
      <c r="M434" s="37">
        <v>-0.14599999999999999</v>
      </c>
      <c r="N434" s="37"/>
      <c r="O434" s="37">
        <v>15.026</v>
      </c>
      <c r="P434" s="115">
        <v>1102.81</v>
      </c>
      <c r="Q434" s="37">
        <v>15.026</v>
      </c>
      <c r="R434" s="37">
        <v>1102.81</v>
      </c>
      <c r="S434" s="60">
        <v>1.3625193823052021E-2</v>
      </c>
      <c r="T434" s="64">
        <v>54.3</v>
      </c>
      <c r="U434" s="65">
        <v>0.73984802459172472</v>
      </c>
      <c r="V434" s="66">
        <v>817.51162938312132</v>
      </c>
      <c r="W434" s="158">
        <v>44.390881475503484</v>
      </c>
    </row>
    <row r="435" spans="1:23" x14ac:dyDescent="0.2">
      <c r="A435" s="276"/>
      <c r="B435" s="35">
        <v>428</v>
      </c>
      <c r="C435" s="113" t="s">
        <v>141</v>
      </c>
      <c r="D435" s="116">
        <v>3.3</v>
      </c>
      <c r="E435" s="113">
        <v>411</v>
      </c>
      <c r="F435" s="131" t="s">
        <v>157</v>
      </c>
      <c r="G435" s="32" t="s">
        <v>24</v>
      </c>
      <c r="H435" s="35">
        <v>45</v>
      </c>
      <c r="I435" s="35">
        <v>1979</v>
      </c>
      <c r="J435" s="37">
        <v>42.555</v>
      </c>
      <c r="K435" s="37">
        <v>3.774</v>
      </c>
      <c r="L435" s="37">
        <v>6.9397000000000002</v>
      </c>
      <c r="M435" s="37"/>
      <c r="N435" s="37"/>
      <c r="O435" s="37">
        <v>31.841000000000001</v>
      </c>
      <c r="P435" s="115">
        <v>2335.3000000000002</v>
      </c>
      <c r="Q435" s="37">
        <v>31.841000000000001</v>
      </c>
      <c r="R435" s="37">
        <v>2335.3000000000002</v>
      </c>
      <c r="S435" s="60">
        <v>1.3634650794330492E-2</v>
      </c>
      <c r="T435" s="64">
        <v>92.105000000000004</v>
      </c>
      <c r="U435" s="65">
        <v>1.25581951141181</v>
      </c>
      <c r="V435" s="66">
        <v>818.07904765982948</v>
      </c>
      <c r="W435" s="158">
        <v>75.349170684708596</v>
      </c>
    </row>
    <row r="436" spans="1:23" x14ac:dyDescent="0.2">
      <c r="A436" s="276"/>
      <c r="B436" s="35">
        <v>429</v>
      </c>
      <c r="C436" s="113" t="s">
        <v>503</v>
      </c>
      <c r="D436" s="114">
        <v>3.7</v>
      </c>
      <c r="E436" s="10">
        <v>429</v>
      </c>
      <c r="F436" s="125" t="s">
        <v>528</v>
      </c>
      <c r="G436" s="125" t="s">
        <v>24</v>
      </c>
      <c r="H436" s="113">
        <v>60</v>
      </c>
      <c r="I436" s="113">
        <v>1981</v>
      </c>
      <c r="J436" s="37">
        <v>57.21</v>
      </c>
      <c r="K436" s="37">
        <v>4.2839999999999998</v>
      </c>
      <c r="L436" s="37">
        <v>9.9373439999999995</v>
      </c>
      <c r="M436" s="37">
        <v>-0.62356</v>
      </c>
      <c r="N436" s="37">
        <v>0</v>
      </c>
      <c r="O436" s="37">
        <v>42.988660000000003</v>
      </c>
      <c r="P436" s="127">
        <v>3122.77</v>
      </c>
      <c r="Q436" s="37">
        <v>42.988660000000003</v>
      </c>
      <c r="R436" s="126">
        <v>3122.77</v>
      </c>
      <c r="S436" s="60">
        <v>1.3766194756578295E-2</v>
      </c>
      <c r="T436" s="64">
        <v>57.878999999999998</v>
      </c>
      <c r="U436" s="65">
        <v>0.79677358631599515</v>
      </c>
      <c r="V436" s="66">
        <v>825.97168539469772</v>
      </c>
      <c r="W436" s="158">
        <v>47.80641517895971</v>
      </c>
    </row>
    <row r="437" spans="1:23" x14ac:dyDescent="0.2">
      <c r="A437" s="276"/>
      <c r="B437" s="35">
        <v>430</v>
      </c>
      <c r="C437" s="113" t="s">
        <v>141</v>
      </c>
      <c r="D437" s="116">
        <v>3.3</v>
      </c>
      <c r="E437" s="113">
        <v>441</v>
      </c>
      <c r="F437" s="131" t="s">
        <v>153</v>
      </c>
      <c r="G437" s="32" t="s">
        <v>24</v>
      </c>
      <c r="H437" s="35">
        <v>39</v>
      </c>
      <c r="I437" s="35">
        <v>1980</v>
      </c>
      <c r="J437" s="37">
        <v>40.375100000000003</v>
      </c>
      <c r="K437" s="37">
        <v>2.9580000000000002</v>
      </c>
      <c r="L437" s="37">
        <v>6.74</v>
      </c>
      <c r="M437" s="37"/>
      <c r="N437" s="37"/>
      <c r="O437" s="37">
        <v>30.677099999999999</v>
      </c>
      <c r="P437" s="115">
        <v>2228.09</v>
      </c>
      <c r="Q437" s="37">
        <v>28.88</v>
      </c>
      <c r="R437" s="37">
        <v>2097.75</v>
      </c>
      <c r="S437" s="60">
        <v>1.3767131450363485E-2</v>
      </c>
      <c r="T437" s="64">
        <v>92.105000000000004</v>
      </c>
      <c r="U437" s="65">
        <v>1.2680216422357289</v>
      </c>
      <c r="V437" s="66">
        <v>826.02788702180908</v>
      </c>
      <c r="W437" s="158">
        <v>76.081298534143727</v>
      </c>
    </row>
    <row r="438" spans="1:23" x14ac:dyDescent="0.2">
      <c r="A438" s="276"/>
      <c r="B438" s="35">
        <v>431</v>
      </c>
      <c r="C438" s="113" t="s">
        <v>419</v>
      </c>
      <c r="D438" s="114">
        <v>3.6</v>
      </c>
      <c r="E438" s="10">
        <v>432</v>
      </c>
      <c r="F438" s="32" t="s">
        <v>396</v>
      </c>
      <c r="G438" s="32" t="s">
        <v>379</v>
      </c>
      <c r="H438" s="35">
        <v>13</v>
      </c>
      <c r="I438" s="35">
        <v>1985</v>
      </c>
      <c r="J438" s="37">
        <v>9.6999999999999993</v>
      </c>
      <c r="K438" s="37">
        <v>1.1000000000000001</v>
      </c>
      <c r="L438" s="37">
        <v>2.2000000000000002</v>
      </c>
      <c r="M438" s="37">
        <v>-0.2</v>
      </c>
      <c r="N438" s="37">
        <v>0</v>
      </c>
      <c r="O438" s="37">
        <v>6.6</v>
      </c>
      <c r="P438" s="115">
        <v>703.57</v>
      </c>
      <c r="Q438" s="37">
        <v>9.6999999999999993</v>
      </c>
      <c r="R438" s="37">
        <v>703.57</v>
      </c>
      <c r="S438" s="60">
        <v>1.3786830024020352E-2</v>
      </c>
      <c r="T438" s="64">
        <v>62.2</v>
      </c>
      <c r="U438" s="65">
        <v>0.8575408274940659</v>
      </c>
      <c r="V438" s="66">
        <v>827.20980144122109</v>
      </c>
      <c r="W438" s="158">
        <v>51.452449649643953</v>
      </c>
    </row>
    <row r="439" spans="1:23" x14ac:dyDescent="0.2">
      <c r="A439" s="276"/>
      <c r="B439" s="35">
        <v>432</v>
      </c>
      <c r="C439" s="113" t="s">
        <v>503</v>
      </c>
      <c r="D439" s="114">
        <v>3.7</v>
      </c>
      <c r="E439" s="10">
        <v>429</v>
      </c>
      <c r="F439" s="125" t="s">
        <v>520</v>
      </c>
      <c r="G439" s="125" t="s">
        <v>24</v>
      </c>
      <c r="H439" s="113">
        <v>45</v>
      </c>
      <c r="I439" s="113">
        <v>1992</v>
      </c>
      <c r="J439" s="37">
        <v>54.09</v>
      </c>
      <c r="K439" s="37">
        <v>4.4880000000000004</v>
      </c>
      <c r="L439" s="37">
        <v>8.9534230000000008</v>
      </c>
      <c r="M439" s="37">
        <v>0.42080899999999999</v>
      </c>
      <c r="N439" s="37">
        <v>0</v>
      </c>
      <c r="O439" s="37">
        <v>40.648569999999999</v>
      </c>
      <c r="P439" s="127">
        <v>2843.99</v>
      </c>
      <c r="Q439" s="37">
        <v>40.648569999999999</v>
      </c>
      <c r="R439" s="126">
        <v>2843.99</v>
      </c>
      <c r="S439" s="60">
        <v>1.4292796388172956E-2</v>
      </c>
      <c r="T439" s="64">
        <v>57.878999999999998</v>
      </c>
      <c r="U439" s="65">
        <v>0.82725276215106247</v>
      </c>
      <c r="V439" s="66">
        <v>857.56778329037729</v>
      </c>
      <c r="W439" s="158">
        <v>49.635165729063743</v>
      </c>
    </row>
    <row r="440" spans="1:23" x14ac:dyDescent="0.2">
      <c r="A440" s="276"/>
      <c r="B440" s="35">
        <v>433</v>
      </c>
      <c r="C440" s="113" t="s">
        <v>141</v>
      </c>
      <c r="D440" s="116">
        <v>3.3</v>
      </c>
      <c r="E440" s="113">
        <v>411</v>
      </c>
      <c r="F440" s="131" t="s">
        <v>156</v>
      </c>
      <c r="G440" s="32" t="s">
        <v>24</v>
      </c>
      <c r="H440" s="35">
        <v>21</v>
      </c>
      <c r="I440" s="35">
        <v>1992</v>
      </c>
      <c r="J440" s="37">
        <v>22.021999999999998</v>
      </c>
      <c r="K440" s="37">
        <v>1.8360000000000001</v>
      </c>
      <c r="L440" s="37">
        <v>3.1118000000000001</v>
      </c>
      <c r="M440" s="37"/>
      <c r="N440" s="37">
        <v>3.0733999999999999</v>
      </c>
      <c r="O440" s="37">
        <v>14.000999999999999</v>
      </c>
      <c r="P440" s="115">
        <v>1241.92</v>
      </c>
      <c r="Q440" s="37">
        <v>15.78</v>
      </c>
      <c r="R440" s="37">
        <v>1102.23</v>
      </c>
      <c r="S440" s="60">
        <v>1.4316431234860236E-2</v>
      </c>
      <c r="T440" s="64">
        <v>92.105000000000004</v>
      </c>
      <c r="U440" s="65">
        <v>1.3186148988868021</v>
      </c>
      <c r="V440" s="66">
        <v>858.98587409161416</v>
      </c>
      <c r="W440" s="158">
        <v>79.116893933208118</v>
      </c>
    </row>
    <row r="441" spans="1:23" x14ac:dyDescent="0.2">
      <c r="A441" s="276"/>
      <c r="B441" s="35">
        <v>434</v>
      </c>
      <c r="C441" s="113" t="s">
        <v>141</v>
      </c>
      <c r="D441" s="116">
        <v>3.3</v>
      </c>
      <c r="E441" s="113">
        <v>411</v>
      </c>
      <c r="F441" s="131" t="s">
        <v>160</v>
      </c>
      <c r="G441" s="32" t="s">
        <v>24</v>
      </c>
      <c r="H441" s="35">
        <v>45</v>
      </c>
      <c r="I441" s="35">
        <v>1977</v>
      </c>
      <c r="J441" s="37">
        <v>44.113</v>
      </c>
      <c r="K441" s="37">
        <v>4.0289999999999999</v>
      </c>
      <c r="L441" s="37">
        <v>6.9618000000000002</v>
      </c>
      <c r="M441" s="37"/>
      <c r="N441" s="37"/>
      <c r="O441" s="37">
        <v>33.122</v>
      </c>
      <c r="P441" s="115">
        <v>2313.2800000000002</v>
      </c>
      <c r="Q441" s="37">
        <v>33.122</v>
      </c>
      <c r="R441" s="37">
        <v>2313.3000000000002</v>
      </c>
      <c r="S441" s="60">
        <v>1.4318073747460337E-2</v>
      </c>
      <c r="T441" s="64">
        <v>92.105000000000004</v>
      </c>
      <c r="U441" s="65">
        <v>1.3187661825098345</v>
      </c>
      <c r="V441" s="66">
        <v>859.08442484762031</v>
      </c>
      <c r="W441" s="158">
        <v>79.125970950590073</v>
      </c>
    </row>
    <row r="442" spans="1:23" x14ac:dyDescent="0.2">
      <c r="A442" s="276"/>
      <c r="B442" s="35">
        <v>435</v>
      </c>
      <c r="C442" s="113" t="s">
        <v>419</v>
      </c>
      <c r="D442" s="114">
        <v>3.6</v>
      </c>
      <c r="E442" s="10">
        <v>432</v>
      </c>
      <c r="F442" s="32" t="s">
        <v>391</v>
      </c>
      <c r="G442" s="32"/>
      <c r="H442" s="35">
        <v>40</v>
      </c>
      <c r="I442" s="35"/>
      <c r="J442" s="37">
        <v>33.200000000000003</v>
      </c>
      <c r="K442" s="37">
        <v>2.5</v>
      </c>
      <c r="L442" s="37">
        <v>5.9</v>
      </c>
      <c r="M442" s="37">
        <v>0.3</v>
      </c>
      <c r="N442" s="37">
        <v>0</v>
      </c>
      <c r="O442" s="37">
        <v>24.5</v>
      </c>
      <c r="P442" s="115">
        <v>2247.83</v>
      </c>
      <c r="Q442" s="37">
        <v>33.200000000000003</v>
      </c>
      <c r="R442" s="37">
        <v>2247.83</v>
      </c>
      <c r="S442" s="60">
        <v>1.4769800207311053E-2</v>
      </c>
      <c r="T442" s="64">
        <v>62.2</v>
      </c>
      <c r="U442" s="65">
        <v>0.91868157289474761</v>
      </c>
      <c r="V442" s="66">
        <v>886.18801243866324</v>
      </c>
      <c r="W442" s="158">
        <v>55.120894373684855</v>
      </c>
    </row>
    <row r="443" spans="1:23" x14ac:dyDescent="0.2">
      <c r="A443" s="276"/>
      <c r="B443" s="35">
        <v>436</v>
      </c>
      <c r="C443" s="113" t="s">
        <v>503</v>
      </c>
      <c r="D443" s="114">
        <v>3.7</v>
      </c>
      <c r="E443" s="10">
        <v>429</v>
      </c>
      <c r="F443" s="125" t="s">
        <v>529</v>
      </c>
      <c r="G443" s="125" t="s">
        <v>24</v>
      </c>
      <c r="H443" s="113">
        <v>100</v>
      </c>
      <c r="I443" s="113">
        <v>1973</v>
      </c>
      <c r="J443" s="37">
        <v>75.739999999999995</v>
      </c>
      <c r="K443" s="37">
        <v>5.3040000000000003</v>
      </c>
      <c r="L443" s="37">
        <v>16.083030000000001</v>
      </c>
      <c r="M443" s="37">
        <v>-1.32202</v>
      </c>
      <c r="N443" s="37">
        <v>0</v>
      </c>
      <c r="O443" s="37">
        <v>54.352960000000003</v>
      </c>
      <c r="P443" s="127">
        <v>3676.85</v>
      </c>
      <c r="Q443" s="37">
        <v>54.352960000000003</v>
      </c>
      <c r="R443" s="126">
        <v>3676.85</v>
      </c>
      <c r="S443" s="60">
        <v>1.4782479568108572E-2</v>
      </c>
      <c r="T443" s="64">
        <v>57.878999999999998</v>
      </c>
      <c r="U443" s="65">
        <v>0.85559513492255601</v>
      </c>
      <c r="V443" s="66">
        <v>886.94877408651428</v>
      </c>
      <c r="W443" s="158">
        <v>51.335708095353361</v>
      </c>
    </row>
    <row r="444" spans="1:23" x14ac:dyDescent="0.2">
      <c r="A444" s="276"/>
      <c r="B444" s="35">
        <v>437</v>
      </c>
      <c r="C444" s="113" t="s">
        <v>419</v>
      </c>
      <c r="D444" s="114">
        <v>3.6</v>
      </c>
      <c r="E444" s="10">
        <v>432</v>
      </c>
      <c r="F444" s="32" t="s">
        <v>392</v>
      </c>
      <c r="G444" s="32"/>
      <c r="H444" s="35">
        <v>40</v>
      </c>
      <c r="I444" s="35">
        <v>1992</v>
      </c>
      <c r="J444" s="37">
        <v>33.9</v>
      </c>
      <c r="K444" s="37">
        <v>4</v>
      </c>
      <c r="L444" s="37">
        <v>6.9</v>
      </c>
      <c r="M444" s="37">
        <v>0.4</v>
      </c>
      <c r="N444" s="37">
        <v>0</v>
      </c>
      <c r="O444" s="37">
        <v>22.6</v>
      </c>
      <c r="P444" s="115">
        <v>2289.4899999999998</v>
      </c>
      <c r="Q444" s="37">
        <v>33.9</v>
      </c>
      <c r="R444" s="37">
        <v>2289.4899999999998</v>
      </c>
      <c r="S444" s="60">
        <v>1.480679103206391E-2</v>
      </c>
      <c r="T444" s="64">
        <v>62.2</v>
      </c>
      <c r="U444" s="65">
        <v>0.92098240219437522</v>
      </c>
      <c r="V444" s="66">
        <v>888.4074619238346</v>
      </c>
      <c r="W444" s="158">
        <v>55.258944131662517</v>
      </c>
    </row>
    <row r="445" spans="1:23" x14ac:dyDescent="0.2">
      <c r="A445" s="276"/>
      <c r="B445" s="35">
        <v>438</v>
      </c>
      <c r="C445" s="113" t="s">
        <v>503</v>
      </c>
      <c r="D445" s="114">
        <v>3.7</v>
      </c>
      <c r="E445" s="10">
        <v>429</v>
      </c>
      <c r="F445" s="125" t="s">
        <v>525</v>
      </c>
      <c r="G445" s="125" t="s">
        <v>24</v>
      </c>
      <c r="H445" s="113">
        <v>30</v>
      </c>
      <c r="I445" s="113">
        <v>1992</v>
      </c>
      <c r="J445" s="37">
        <v>30.79</v>
      </c>
      <c r="K445" s="37">
        <v>3.2130000000000001</v>
      </c>
      <c r="L445" s="37">
        <v>3.9053200000000001</v>
      </c>
      <c r="M445" s="37">
        <v>0.62724100000000005</v>
      </c>
      <c r="N445" s="37">
        <v>0</v>
      </c>
      <c r="O445" s="37">
        <v>23.671679999999999</v>
      </c>
      <c r="P445" s="127">
        <v>1519.17</v>
      </c>
      <c r="Q445" s="37">
        <v>23.671679999999999</v>
      </c>
      <c r="R445" s="126">
        <v>1583.28</v>
      </c>
      <c r="S445" s="60">
        <v>1.4951038350765498E-2</v>
      </c>
      <c r="T445" s="64">
        <v>57.878999999999998</v>
      </c>
      <c r="U445" s="65">
        <v>0.86535114870395624</v>
      </c>
      <c r="V445" s="66">
        <v>897.06230104592987</v>
      </c>
      <c r="W445" s="158">
        <v>51.921068922237367</v>
      </c>
    </row>
    <row r="446" spans="1:23" x14ac:dyDescent="0.2">
      <c r="A446" s="276"/>
      <c r="B446" s="35">
        <v>439</v>
      </c>
      <c r="C446" s="113" t="s">
        <v>503</v>
      </c>
      <c r="D446" s="114">
        <v>3.7</v>
      </c>
      <c r="E446" s="10">
        <v>429</v>
      </c>
      <c r="F446" s="125" t="s">
        <v>522</v>
      </c>
      <c r="G446" s="125" t="s">
        <v>24</v>
      </c>
      <c r="H446" s="113">
        <v>45</v>
      </c>
      <c r="I446" s="113">
        <v>1997</v>
      </c>
      <c r="J446" s="37">
        <v>56.41</v>
      </c>
      <c r="K446" s="37">
        <v>4.5389999999999997</v>
      </c>
      <c r="L446" s="132">
        <v>7.1576820000000003</v>
      </c>
      <c r="M446" s="37">
        <v>-0.255</v>
      </c>
      <c r="N446" s="37">
        <v>0</v>
      </c>
      <c r="O446" s="37">
        <v>44.713320000000003</v>
      </c>
      <c r="P446" s="127">
        <v>2893.36</v>
      </c>
      <c r="Q446" s="37">
        <v>44.713320000000003</v>
      </c>
      <c r="R446" s="126">
        <v>2970.16</v>
      </c>
      <c r="S446" s="60">
        <v>1.505417889945323E-2</v>
      </c>
      <c r="T446" s="64">
        <v>57.878999999999998</v>
      </c>
      <c r="U446" s="65">
        <v>0.87132082052145343</v>
      </c>
      <c r="V446" s="66">
        <v>903.25073396719381</v>
      </c>
      <c r="W446" s="158">
        <v>52.279249231287203</v>
      </c>
    </row>
    <row r="447" spans="1:23" ht="13.5" thickBot="1" x14ac:dyDescent="0.25">
      <c r="A447" s="277"/>
      <c r="B447" s="160">
        <v>440</v>
      </c>
      <c r="C447" s="161" t="s">
        <v>419</v>
      </c>
      <c r="D447" s="162">
        <v>3.6</v>
      </c>
      <c r="E447" s="14">
        <v>432</v>
      </c>
      <c r="F447" s="163" t="s">
        <v>398</v>
      </c>
      <c r="G447" s="163" t="s">
        <v>379</v>
      </c>
      <c r="H447" s="160">
        <v>18</v>
      </c>
      <c r="I447" s="160">
        <v>1989</v>
      </c>
      <c r="J447" s="164">
        <v>14.2</v>
      </c>
      <c r="K447" s="164">
        <v>1.7</v>
      </c>
      <c r="L447" s="164">
        <v>3.5</v>
      </c>
      <c r="M447" s="164">
        <v>0.08</v>
      </c>
      <c r="N447" s="164">
        <v>0</v>
      </c>
      <c r="O447" s="164">
        <v>8.9</v>
      </c>
      <c r="P447" s="165">
        <v>935.07</v>
      </c>
      <c r="Q447" s="164">
        <v>14.2</v>
      </c>
      <c r="R447" s="164">
        <v>935.07</v>
      </c>
      <c r="S447" s="166">
        <v>1.518602885345482E-2</v>
      </c>
      <c r="T447" s="167">
        <v>62.2</v>
      </c>
      <c r="U447" s="168">
        <v>0.94457099468488981</v>
      </c>
      <c r="V447" s="169">
        <v>911.16173120728911</v>
      </c>
      <c r="W447" s="170">
        <v>56.674259681093382</v>
      </c>
    </row>
    <row r="448" spans="1:23" x14ac:dyDescent="0.2">
      <c r="A448" s="278" t="s">
        <v>994</v>
      </c>
      <c r="B448" s="171">
        <v>441</v>
      </c>
      <c r="C448" s="172" t="s">
        <v>990</v>
      </c>
      <c r="D448" s="173">
        <v>3.1</v>
      </c>
      <c r="E448" s="172">
        <v>447</v>
      </c>
      <c r="F448" s="174" t="s">
        <v>952</v>
      </c>
      <c r="G448" s="174"/>
      <c r="H448" s="172">
        <v>36</v>
      </c>
      <c r="I448" s="172">
        <v>1987</v>
      </c>
      <c r="J448" s="175">
        <v>27.303000000000001</v>
      </c>
      <c r="K448" s="175">
        <v>4.2344090000000003</v>
      </c>
      <c r="L448" s="175">
        <v>6.7783680000000004</v>
      </c>
      <c r="M448" s="175">
        <v>0.40659299999999998</v>
      </c>
      <c r="N448" s="175">
        <v>0</v>
      </c>
      <c r="O448" s="175">
        <v>15.883632</v>
      </c>
      <c r="P448" s="176">
        <v>2176.88</v>
      </c>
      <c r="Q448" s="175">
        <v>15.883632</v>
      </c>
      <c r="R448" s="175">
        <v>2176.88</v>
      </c>
      <c r="S448" s="177">
        <v>7.2965124398221308E-3</v>
      </c>
      <c r="T448" s="178">
        <v>51.6</v>
      </c>
      <c r="U448" s="178">
        <v>0.37650004189482195</v>
      </c>
      <c r="V448" s="179">
        <v>437.79074638932786</v>
      </c>
      <c r="W448" s="180">
        <v>22.590002513689321</v>
      </c>
    </row>
    <row r="449" spans="1:23" x14ac:dyDescent="0.2">
      <c r="A449" s="279"/>
      <c r="B449" s="23">
        <v>442</v>
      </c>
      <c r="C449" s="80" t="s">
        <v>292</v>
      </c>
      <c r="D449" s="88">
        <v>3.9</v>
      </c>
      <c r="E449" s="20">
        <v>423</v>
      </c>
      <c r="F449" s="26" t="s">
        <v>320</v>
      </c>
      <c r="G449" s="26"/>
      <c r="H449" s="23">
        <v>41</v>
      </c>
      <c r="I449" s="23">
        <v>1987</v>
      </c>
      <c r="J449" s="34">
        <v>35.46</v>
      </c>
      <c r="K449" s="34">
        <v>3.7547999999999999</v>
      </c>
      <c r="L449" s="34">
        <v>7.2470160000000003</v>
      </c>
      <c r="M449" s="34">
        <v>-3.1795999999999998E-2</v>
      </c>
      <c r="N449" s="34">
        <v>0</v>
      </c>
      <c r="O449" s="34">
        <v>24.489998</v>
      </c>
      <c r="P449" s="56">
        <v>2323.42</v>
      </c>
      <c r="Q449" s="34">
        <v>17.477827979306369</v>
      </c>
      <c r="R449" s="34">
        <v>1658.16</v>
      </c>
      <c r="S449" s="61">
        <v>1.0540495476495855E-2</v>
      </c>
      <c r="T449" s="67">
        <v>53.41</v>
      </c>
      <c r="U449" s="68">
        <v>0.56296786339964355</v>
      </c>
      <c r="V449" s="69">
        <v>632.42972858975133</v>
      </c>
      <c r="W449" s="181">
        <v>33.778071803978612</v>
      </c>
    </row>
    <row r="450" spans="1:23" x14ac:dyDescent="0.2">
      <c r="A450" s="279"/>
      <c r="B450" s="23">
        <v>443</v>
      </c>
      <c r="C450" s="80" t="s">
        <v>990</v>
      </c>
      <c r="D450" s="82">
        <v>3.1</v>
      </c>
      <c r="E450" s="80">
        <v>447</v>
      </c>
      <c r="F450" s="81" t="s">
        <v>953</v>
      </c>
      <c r="G450" s="81"/>
      <c r="H450" s="80">
        <v>37</v>
      </c>
      <c r="I450" s="80">
        <v>1985</v>
      </c>
      <c r="J450" s="83">
        <v>37.597999999999999</v>
      </c>
      <c r="K450" s="83">
        <v>4.9615910000000003</v>
      </c>
      <c r="L450" s="83">
        <v>9.5023800000000005</v>
      </c>
      <c r="M450" s="83">
        <v>-0.32058399999999998</v>
      </c>
      <c r="N450" s="83">
        <v>4.2218309999999999</v>
      </c>
      <c r="O450" s="83">
        <v>23.454500000000003</v>
      </c>
      <c r="P450" s="84">
        <v>2212.4</v>
      </c>
      <c r="Q450" s="83">
        <v>23.454500000000003</v>
      </c>
      <c r="R450" s="83">
        <v>2212.4</v>
      </c>
      <c r="S450" s="85">
        <v>1.0601383113361057E-2</v>
      </c>
      <c r="T450" s="86">
        <v>51.6</v>
      </c>
      <c r="U450" s="86">
        <v>0.54703136864943058</v>
      </c>
      <c r="V450" s="87">
        <v>636.08298680166342</v>
      </c>
      <c r="W450" s="182">
        <v>32.821882118965831</v>
      </c>
    </row>
    <row r="451" spans="1:23" x14ac:dyDescent="0.2">
      <c r="A451" s="279"/>
      <c r="B451" s="23">
        <v>444</v>
      </c>
      <c r="C451" s="80" t="s">
        <v>691</v>
      </c>
      <c r="D451" s="88">
        <v>3.1</v>
      </c>
      <c r="E451" s="20">
        <v>447</v>
      </c>
      <c r="F451" s="89" t="s">
        <v>708</v>
      </c>
      <c r="G451" s="26" t="s">
        <v>24</v>
      </c>
      <c r="H451" s="23">
        <v>32</v>
      </c>
      <c r="I451" s="23">
        <v>1980</v>
      </c>
      <c r="J451" s="34">
        <v>26.582000000000001</v>
      </c>
      <c r="K451" s="34">
        <v>3.12</v>
      </c>
      <c r="L451" s="34">
        <v>4.97</v>
      </c>
      <c r="M451" s="34">
        <v>-0.67</v>
      </c>
      <c r="N451" s="34"/>
      <c r="O451" s="34">
        <v>19.16</v>
      </c>
      <c r="P451" s="56">
        <v>1796.48</v>
      </c>
      <c r="Q451" s="34">
        <v>19.16</v>
      </c>
      <c r="R451" s="34">
        <v>1796.48</v>
      </c>
      <c r="S451" s="61">
        <v>1.0665301033131456E-2</v>
      </c>
      <c r="T451" s="67">
        <v>70.305000000000007</v>
      </c>
      <c r="U451" s="68">
        <v>0.74982398913430715</v>
      </c>
      <c r="V451" s="69">
        <v>639.91806198788731</v>
      </c>
      <c r="W451" s="181">
        <v>44.989439348058418</v>
      </c>
    </row>
    <row r="452" spans="1:23" x14ac:dyDescent="0.2">
      <c r="A452" s="279"/>
      <c r="B452" s="23">
        <v>445</v>
      </c>
      <c r="C452" s="80" t="s">
        <v>586</v>
      </c>
      <c r="D452" s="82">
        <v>3.5</v>
      </c>
      <c r="E452" s="80">
        <v>435</v>
      </c>
      <c r="F452" s="44" t="s">
        <v>598</v>
      </c>
      <c r="G452" s="26" t="s">
        <v>599</v>
      </c>
      <c r="H452" s="45">
        <v>40</v>
      </c>
      <c r="I452" s="45">
        <v>1975</v>
      </c>
      <c r="J452" s="34">
        <v>34.28</v>
      </c>
      <c r="K452" s="34">
        <v>2.39</v>
      </c>
      <c r="L452" s="34">
        <v>7.89</v>
      </c>
      <c r="M452" s="34">
        <v>-0.35</v>
      </c>
      <c r="N452" s="34"/>
      <c r="O452" s="34">
        <v>24.34</v>
      </c>
      <c r="P452" s="58">
        <v>2260.9299999999998</v>
      </c>
      <c r="Q452" s="34">
        <v>24.34</v>
      </c>
      <c r="R452" s="46">
        <v>2260.9</v>
      </c>
      <c r="S452" s="61">
        <v>1.0765624308903533E-2</v>
      </c>
      <c r="T452" s="67">
        <v>60.28</v>
      </c>
      <c r="U452" s="68">
        <v>0.64895183334070494</v>
      </c>
      <c r="V452" s="69">
        <v>645.93745853421194</v>
      </c>
      <c r="W452" s="181">
        <v>38.937110000442296</v>
      </c>
    </row>
    <row r="453" spans="1:23" x14ac:dyDescent="0.2">
      <c r="A453" s="279"/>
      <c r="B453" s="23">
        <v>446</v>
      </c>
      <c r="C453" s="80" t="s">
        <v>990</v>
      </c>
      <c r="D453" s="82">
        <v>3.1</v>
      </c>
      <c r="E453" s="80">
        <v>447</v>
      </c>
      <c r="F453" s="81" t="s">
        <v>954</v>
      </c>
      <c r="G453" s="81"/>
      <c r="H453" s="80">
        <v>72</v>
      </c>
      <c r="I453" s="80">
        <v>1985</v>
      </c>
      <c r="J453" s="83">
        <v>75.548000000000002</v>
      </c>
      <c r="K453" s="83">
        <v>10.262975000000001</v>
      </c>
      <c r="L453" s="83">
        <v>17.788319999999999</v>
      </c>
      <c r="M453" s="83">
        <v>-0.368981</v>
      </c>
      <c r="N453" s="83">
        <v>8.6158149999999996</v>
      </c>
      <c r="O453" s="83">
        <v>47.865406999999998</v>
      </c>
      <c r="P453" s="84">
        <v>4428.07</v>
      </c>
      <c r="Q453" s="83">
        <v>47.865406999999998</v>
      </c>
      <c r="R453" s="83">
        <v>4428.07</v>
      </c>
      <c r="S453" s="85">
        <v>1.0809541628745707E-2</v>
      </c>
      <c r="T453" s="86">
        <v>51.6</v>
      </c>
      <c r="U453" s="86">
        <v>0.55777234804327847</v>
      </c>
      <c r="V453" s="87">
        <v>648.57249772474245</v>
      </c>
      <c r="W453" s="182">
        <v>33.466340882596711</v>
      </c>
    </row>
    <row r="454" spans="1:23" x14ac:dyDescent="0.2">
      <c r="A454" s="279"/>
      <c r="B454" s="23">
        <v>447</v>
      </c>
      <c r="C454" s="80" t="s">
        <v>990</v>
      </c>
      <c r="D454" s="82">
        <v>3.1</v>
      </c>
      <c r="E454" s="80">
        <v>447</v>
      </c>
      <c r="F454" s="81" t="s">
        <v>955</v>
      </c>
      <c r="G454" s="81"/>
      <c r="H454" s="80">
        <v>20</v>
      </c>
      <c r="I454" s="80">
        <v>1982</v>
      </c>
      <c r="J454" s="83">
        <v>18.452999999999999</v>
      </c>
      <c r="K454" s="83">
        <v>2.2873049999999999</v>
      </c>
      <c r="L454" s="83">
        <v>4.5739799999999997</v>
      </c>
      <c r="M454" s="83">
        <v>-0.14530499999999999</v>
      </c>
      <c r="N454" s="83">
        <v>2.1126680000000002</v>
      </c>
      <c r="O454" s="83">
        <v>11.737000000000002</v>
      </c>
      <c r="P454" s="84">
        <v>1071.97</v>
      </c>
      <c r="Q454" s="83">
        <v>11.737000000000002</v>
      </c>
      <c r="R454" s="83">
        <v>1071.97</v>
      </c>
      <c r="S454" s="85">
        <v>1.0949000438445107E-2</v>
      </c>
      <c r="T454" s="86">
        <v>51.6</v>
      </c>
      <c r="U454" s="86">
        <v>0.56496842262376756</v>
      </c>
      <c r="V454" s="87">
        <v>656.9400263067065</v>
      </c>
      <c r="W454" s="182">
        <v>33.898105357426061</v>
      </c>
    </row>
    <row r="455" spans="1:23" x14ac:dyDescent="0.2">
      <c r="A455" s="279"/>
      <c r="B455" s="23">
        <v>448</v>
      </c>
      <c r="C455" s="80" t="s">
        <v>691</v>
      </c>
      <c r="D455" s="88">
        <v>3.1</v>
      </c>
      <c r="E455" s="20">
        <v>447</v>
      </c>
      <c r="F455" s="89" t="s">
        <v>703</v>
      </c>
      <c r="G455" s="26" t="s">
        <v>24</v>
      </c>
      <c r="H455" s="23">
        <v>20</v>
      </c>
      <c r="I455" s="23">
        <v>1986</v>
      </c>
      <c r="J455" s="34">
        <v>17.484000000000002</v>
      </c>
      <c r="K455" s="34">
        <v>1.81</v>
      </c>
      <c r="L455" s="34">
        <v>3.78</v>
      </c>
      <c r="M455" s="34">
        <v>0.28000000000000003</v>
      </c>
      <c r="N455" s="34"/>
      <c r="O455" s="34">
        <v>11.62</v>
      </c>
      <c r="P455" s="56">
        <v>1053.6300000000001</v>
      </c>
      <c r="Q455" s="34">
        <v>11.62</v>
      </c>
      <c r="R455" s="34">
        <v>1053.6300000000001</v>
      </c>
      <c r="S455" s="61">
        <v>1.1028539430350311E-2</v>
      </c>
      <c r="T455" s="67">
        <v>70.305000000000007</v>
      </c>
      <c r="U455" s="68">
        <v>0.77536146465077871</v>
      </c>
      <c r="V455" s="69">
        <v>661.71236582101869</v>
      </c>
      <c r="W455" s="181">
        <v>46.521687879046723</v>
      </c>
    </row>
    <row r="456" spans="1:23" x14ac:dyDescent="0.2">
      <c r="A456" s="279"/>
      <c r="B456" s="23">
        <v>449</v>
      </c>
      <c r="C456" s="80" t="s">
        <v>990</v>
      </c>
      <c r="D456" s="82">
        <v>3.1</v>
      </c>
      <c r="E456" s="80">
        <v>447</v>
      </c>
      <c r="F456" s="81" t="s">
        <v>974</v>
      </c>
      <c r="G456" s="81"/>
      <c r="H456" s="80">
        <v>33</v>
      </c>
      <c r="I456" s="80">
        <v>1958</v>
      </c>
      <c r="J456" s="83">
        <v>16.765999999999998</v>
      </c>
      <c r="K456" s="83">
        <v>3.0130249999999998</v>
      </c>
      <c r="L456" s="83">
        <v>0</v>
      </c>
      <c r="M456" s="83">
        <v>-4.0229999999999997E-3</v>
      </c>
      <c r="N456" s="83">
        <v>0</v>
      </c>
      <c r="O456" s="83">
        <v>13.757</v>
      </c>
      <c r="P456" s="84">
        <v>1237.47</v>
      </c>
      <c r="Q456" s="83">
        <v>13.757</v>
      </c>
      <c r="R456" s="83">
        <v>1237.47</v>
      </c>
      <c r="S456" s="85">
        <v>1.111703718069933E-2</v>
      </c>
      <c r="T456" s="86">
        <v>51.6</v>
      </c>
      <c r="U456" s="86">
        <v>0.57363911852408545</v>
      </c>
      <c r="V456" s="87">
        <v>667.02223084195975</v>
      </c>
      <c r="W456" s="182">
        <v>34.418347111445122</v>
      </c>
    </row>
    <row r="457" spans="1:23" x14ac:dyDescent="0.2">
      <c r="A457" s="279"/>
      <c r="B457" s="23">
        <v>450</v>
      </c>
      <c r="C457" s="80" t="s">
        <v>691</v>
      </c>
      <c r="D457" s="88">
        <v>3.1</v>
      </c>
      <c r="E457" s="20">
        <v>447</v>
      </c>
      <c r="F457" s="89" t="s">
        <v>711</v>
      </c>
      <c r="G457" s="26" t="s">
        <v>24</v>
      </c>
      <c r="H457" s="23">
        <v>30</v>
      </c>
      <c r="I457" s="23">
        <v>1990</v>
      </c>
      <c r="J457" s="34">
        <v>26.684999999999999</v>
      </c>
      <c r="K457" s="34">
        <v>2.4940000000000002</v>
      </c>
      <c r="L457" s="34">
        <v>6.2439999999999998</v>
      </c>
      <c r="M457" s="34">
        <v>0</v>
      </c>
      <c r="N457" s="34"/>
      <c r="O457" s="34">
        <v>17.946999999999999</v>
      </c>
      <c r="P457" s="56">
        <v>1563.68</v>
      </c>
      <c r="Q457" s="34">
        <v>17.946999999999999</v>
      </c>
      <c r="R457" s="34">
        <v>1563.68</v>
      </c>
      <c r="S457" s="61">
        <v>1.147741225826256E-2</v>
      </c>
      <c r="T457" s="67">
        <v>70.305000000000007</v>
      </c>
      <c r="U457" s="68">
        <v>0.80691946881714938</v>
      </c>
      <c r="V457" s="69">
        <v>688.64473549575359</v>
      </c>
      <c r="W457" s="181">
        <v>48.415168129028963</v>
      </c>
    </row>
    <row r="458" spans="1:23" x14ac:dyDescent="0.2">
      <c r="A458" s="279"/>
      <c r="B458" s="23">
        <v>451</v>
      </c>
      <c r="C458" s="80" t="s">
        <v>545</v>
      </c>
      <c r="D458" s="82">
        <v>3.9</v>
      </c>
      <c r="E458" s="80">
        <v>423</v>
      </c>
      <c r="F458" s="26" t="s">
        <v>566</v>
      </c>
      <c r="G458" s="26" t="s">
        <v>24</v>
      </c>
      <c r="H458" s="23">
        <v>9</v>
      </c>
      <c r="I458" s="23">
        <v>1953</v>
      </c>
      <c r="J458" s="34">
        <v>8.9840020000000003</v>
      </c>
      <c r="K458" s="34">
        <v>0.15723000000000001</v>
      </c>
      <c r="L458" s="34">
        <v>5.7708000000000002E-2</v>
      </c>
      <c r="M458" s="34">
        <v>-4.2290000000000001E-3</v>
      </c>
      <c r="N458" s="34">
        <v>8.7732930000000007</v>
      </c>
      <c r="O458" s="34">
        <v>0</v>
      </c>
      <c r="P458" s="56">
        <v>467.4</v>
      </c>
      <c r="Q458" s="34">
        <v>4.1959989999999996</v>
      </c>
      <c r="R458" s="34">
        <v>361.18</v>
      </c>
      <c r="S458" s="61">
        <v>1.1617473282020044E-2</v>
      </c>
      <c r="T458" s="67">
        <v>51.338999999999999</v>
      </c>
      <c r="U458" s="68">
        <v>0.59642946082562698</v>
      </c>
      <c r="V458" s="69">
        <v>697.04839692120265</v>
      </c>
      <c r="W458" s="181">
        <v>35.785767649537618</v>
      </c>
    </row>
    <row r="459" spans="1:23" x14ac:dyDescent="0.2">
      <c r="A459" s="279"/>
      <c r="B459" s="23">
        <v>452</v>
      </c>
      <c r="C459" s="80" t="s">
        <v>545</v>
      </c>
      <c r="D459" s="82">
        <v>3.9</v>
      </c>
      <c r="E459" s="80">
        <v>423</v>
      </c>
      <c r="F459" s="26" t="s">
        <v>567</v>
      </c>
      <c r="G459" s="26" t="s">
        <v>24</v>
      </c>
      <c r="H459" s="23">
        <v>8</v>
      </c>
      <c r="I459" s="23">
        <v>1955</v>
      </c>
      <c r="J459" s="34">
        <v>9.2799980000000009</v>
      </c>
      <c r="K459" s="34">
        <v>0.31446000000000002</v>
      </c>
      <c r="L459" s="34">
        <v>0.08</v>
      </c>
      <c r="M459" s="34">
        <v>9.3538999999999997E-2</v>
      </c>
      <c r="N459" s="34">
        <v>8.7919990000000006</v>
      </c>
      <c r="O459" s="34">
        <v>0</v>
      </c>
      <c r="P459" s="56">
        <v>466.28</v>
      </c>
      <c r="Q459" s="34">
        <v>14.342117</v>
      </c>
      <c r="R459" s="34">
        <v>1224.6600000000001</v>
      </c>
      <c r="S459" s="61">
        <v>1.1711101040288732E-2</v>
      </c>
      <c r="T459" s="67">
        <v>51.338999999999999</v>
      </c>
      <c r="U459" s="68">
        <v>0.60123621630738322</v>
      </c>
      <c r="V459" s="69">
        <v>702.66606241732404</v>
      </c>
      <c r="W459" s="181">
        <v>36.074172978443002</v>
      </c>
    </row>
    <row r="460" spans="1:23" x14ac:dyDescent="0.2">
      <c r="A460" s="279"/>
      <c r="B460" s="23">
        <v>453</v>
      </c>
      <c r="C460" s="80" t="s">
        <v>545</v>
      </c>
      <c r="D460" s="82">
        <v>3.9</v>
      </c>
      <c r="E460" s="80">
        <v>423</v>
      </c>
      <c r="F460" s="26" t="s">
        <v>568</v>
      </c>
      <c r="G460" s="26" t="s">
        <v>24</v>
      </c>
      <c r="H460" s="23">
        <v>20</v>
      </c>
      <c r="I460" s="23">
        <v>1983</v>
      </c>
      <c r="J460" s="34">
        <v>26.815002999999997</v>
      </c>
      <c r="K460" s="34">
        <v>1.0482</v>
      </c>
      <c r="L460" s="34">
        <v>5.2451999999999996</v>
      </c>
      <c r="M460" s="34">
        <v>0.53279799999999999</v>
      </c>
      <c r="N460" s="34">
        <v>19.988804999999999</v>
      </c>
      <c r="O460" s="34">
        <v>0</v>
      </c>
      <c r="P460" s="56">
        <v>1040.3900000000001</v>
      </c>
      <c r="Q460" s="34">
        <v>7.510402</v>
      </c>
      <c r="R460" s="34">
        <v>641.11</v>
      </c>
      <c r="S460" s="61">
        <v>1.1714685467392492E-2</v>
      </c>
      <c r="T460" s="67">
        <v>51.338999999999999</v>
      </c>
      <c r="U460" s="68">
        <v>0.60142023721046312</v>
      </c>
      <c r="V460" s="69">
        <v>702.88112804354955</v>
      </c>
      <c r="W460" s="181">
        <v>36.085214232627791</v>
      </c>
    </row>
    <row r="461" spans="1:23" x14ac:dyDescent="0.2">
      <c r="A461" s="279"/>
      <c r="B461" s="23">
        <v>454</v>
      </c>
      <c r="C461" s="80" t="s">
        <v>691</v>
      </c>
      <c r="D461" s="88">
        <v>3.1</v>
      </c>
      <c r="E461" s="20">
        <v>447</v>
      </c>
      <c r="F461" s="89" t="s">
        <v>710</v>
      </c>
      <c r="G461" s="26" t="s">
        <v>24</v>
      </c>
      <c r="H461" s="23">
        <v>20</v>
      </c>
      <c r="I461" s="23">
        <v>1975</v>
      </c>
      <c r="J461" s="34">
        <v>17.489999999999998</v>
      </c>
      <c r="K461" s="34">
        <v>1.64</v>
      </c>
      <c r="L461" s="34">
        <v>3.32</v>
      </c>
      <c r="M461" s="34">
        <v>0.4</v>
      </c>
      <c r="N461" s="34"/>
      <c r="O461" s="34">
        <v>12.13</v>
      </c>
      <c r="P461" s="56">
        <v>1032.8900000000001</v>
      </c>
      <c r="Q461" s="34">
        <v>12.13</v>
      </c>
      <c r="R461" s="34">
        <v>1032.8900000000001</v>
      </c>
      <c r="S461" s="61">
        <v>1.1743748124195218E-2</v>
      </c>
      <c r="T461" s="67">
        <v>70.305000000000007</v>
      </c>
      <c r="U461" s="68">
        <v>0.82564421187154491</v>
      </c>
      <c r="V461" s="69">
        <v>704.62488745171311</v>
      </c>
      <c r="W461" s="181">
        <v>49.538652712292695</v>
      </c>
    </row>
    <row r="462" spans="1:23" x14ac:dyDescent="0.2">
      <c r="A462" s="279"/>
      <c r="B462" s="23">
        <v>455</v>
      </c>
      <c r="C462" s="80" t="s">
        <v>545</v>
      </c>
      <c r="D462" s="82">
        <v>3.9</v>
      </c>
      <c r="E462" s="80">
        <v>423</v>
      </c>
      <c r="F462" s="26" t="s">
        <v>569</v>
      </c>
      <c r="G462" s="26" t="s">
        <v>24</v>
      </c>
      <c r="H462" s="23">
        <v>8</v>
      </c>
      <c r="I462" s="23">
        <v>1986</v>
      </c>
      <c r="J462" s="34">
        <v>7.9589990000000004</v>
      </c>
      <c r="K462" s="34">
        <v>0</v>
      </c>
      <c r="L462" s="34">
        <v>0</v>
      </c>
      <c r="M462" s="34">
        <v>0</v>
      </c>
      <c r="N462" s="34">
        <v>7.9589990000000004</v>
      </c>
      <c r="O462" s="34">
        <v>0</v>
      </c>
      <c r="P462" s="56">
        <v>413.93</v>
      </c>
      <c r="Q462" s="34">
        <v>6.1709329999999998</v>
      </c>
      <c r="R462" s="34">
        <v>525.29999999999995</v>
      </c>
      <c r="S462" s="61">
        <v>1.1747445269369884E-2</v>
      </c>
      <c r="T462" s="67">
        <v>51.338999999999999</v>
      </c>
      <c r="U462" s="68">
        <v>0.60310209268418047</v>
      </c>
      <c r="V462" s="69">
        <v>704.84671616219305</v>
      </c>
      <c r="W462" s="181">
        <v>36.186125561050829</v>
      </c>
    </row>
    <row r="463" spans="1:23" x14ac:dyDescent="0.2">
      <c r="A463" s="279"/>
      <c r="B463" s="23">
        <v>456</v>
      </c>
      <c r="C463" s="80" t="s">
        <v>545</v>
      </c>
      <c r="D463" s="82">
        <v>3.9</v>
      </c>
      <c r="E463" s="80">
        <v>423</v>
      </c>
      <c r="F463" s="26" t="s">
        <v>570</v>
      </c>
      <c r="G463" s="26" t="s">
        <v>24</v>
      </c>
      <c r="H463" s="23">
        <v>8</v>
      </c>
      <c r="I463" s="23">
        <v>1961</v>
      </c>
      <c r="J463" s="34">
        <v>6.784999</v>
      </c>
      <c r="K463" s="34">
        <v>0.36686999999999997</v>
      </c>
      <c r="L463" s="34">
        <v>0.28661199999999998</v>
      </c>
      <c r="M463" s="34">
        <v>4.113E-2</v>
      </c>
      <c r="N463" s="34">
        <v>6.0903869999999998</v>
      </c>
      <c r="O463" s="34">
        <v>0</v>
      </c>
      <c r="P463" s="56">
        <v>316.22000000000003</v>
      </c>
      <c r="Q463" s="34">
        <v>3.1475499999999998</v>
      </c>
      <c r="R463" s="34">
        <v>266.57</v>
      </c>
      <c r="S463" s="61">
        <v>1.1807592752372734E-2</v>
      </c>
      <c r="T463" s="67">
        <v>51.338999999999999</v>
      </c>
      <c r="U463" s="68">
        <v>0.60619000431406378</v>
      </c>
      <c r="V463" s="69">
        <v>708.45556514236409</v>
      </c>
      <c r="W463" s="181">
        <v>36.371400258843828</v>
      </c>
    </row>
    <row r="464" spans="1:23" x14ac:dyDescent="0.2">
      <c r="A464" s="279"/>
      <c r="B464" s="23">
        <v>457</v>
      </c>
      <c r="C464" s="80" t="s">
        <v>990</v>
      </c>
      <c r="D464" s="82">
        <v>3.1</v>
      </c>
      <c r="E464" s="80">
        <v>447</v>
      </c>
      <c r="F464" s="81" t="s">
        <v>956</v>
      </c>
      <c r="G464" s="81"/>
      <c r="H464" s="80">
        <v>20</v>
      </c>
      <c r="I464" s="80">
        <v>1975</v>
      </c>
      <c r="J464" s="83">
        <v>20.190999999999999</v>
      </c>
      <c r="K464" s="83">
        <v>2.424992</v>
      </c>
      <c r="L464" s="83">
        <v>4.7761199999999997</v>
      </c>
      <c r="M464" s="83">
        <v>-0.129993</v>
      </c>
      <c r="N464" s="83">
        <v>2.3615750000000002</v>
      </c>
      <c r="O464" s="83">
        <v>13.119856</v>
      </c>
      <c r="P464" s="84">
        <v>1098.2</v>
      </c>
      <c r="Q464" s="83">
        <v>13.119856</v>
      </c>
      <c r="R464" s="83">
        <v>1098.2</v>
      </c>
      <c r="S464" s="85">
        <v>1.1946690948825351E-2</v>
      </c>
      <c r="T464" s="86">
        <v>51.6</v>
      </c>
      <c r="U464" s="86">
        <v>0.61644925295938813</v>
      </c>
      <c r="V464" s="87">
        <v>716.80145692952101</v>
      </c>
      <c r="W464" s="182">
        <v>36.986955177563289</v>
      </c>
    </row>
    <row r="465" spans="1:23" x14ac:dyDescent="0.2">
      <c r="A465" s="279"/>
      <c r="B465" s="23">
        <v>458</v>
      </c>
      <c r="C465" s="80" t="s">
        <v>691</v>
      </c>
      <c r="D465" s="88">
        <v>3.1</v>
      </c>
      <c r="E465" s="20">
        <v>447</v>
      </c>
      <c r="F465" s="89" t="s">
        <v>706</v>
      </c>
      <c r="G465" s="26" t="s">
        <v>24</v>
      </c>
      <c r="H465" s="23">
        <v>40</v>
      </c>
      <c r="I465" s="23">
        <v>1986</v>
      </c>
      <c r="J465" s="34">
        <v>37.697000000000003</v>
      </c>
      <c r="K465" s="34">
        <v>4.3600000000000003</v>
      </c>
      <c r="L465" s="34">
        <v>4.71</v>
      </c>
      <c r="M465" s="34">
        <v>1.35</v>
      </c>
      <c r="N465" s="34"/>
      <c r="O465" s="34">
        <v>27.28</v>
      </c>
      <c r="P465" s="56">
        <v>2266.4699999999998</v>
      </c>
      <c r="Q465" s="34">
        <v>27.28</v>
      </c>
      <c r="R465" s="34">
        <v>2266.4699999999998</v>
      </c>
      <c r="S465" s="61">
        <v>1.2036338447012317E-2</v>
      </c>
      <c r="T465" s="67">
        <v>70.305000000000007</v>
      </c>
      <c r="U465" s="68">
        <v>0.84621477451720095</v>
      </c>
      <c r="V465" s="69">
        <v>722.18030682073902</v>
      </c>
      <c r="W465" s="181">
        <v>50.772886471032066</v>
      </c>
    </row>
    <row r="466" spans="1:23" x14ac:dyDescent="0.2">
      <c r="A466" s="279"/>
      <c r="B466" s="23">
        <v>459</v>
      </c>
      <c r="C466" s="90" t="s">
        <v>41</v>
      </c>
      <c r="D466" s="88">
        <v>3.9</v>
      </c>
      <c r="E466" s="20">
        <v>423</v>
      </c>
      <c r="F466" s="25" t="s">
        <v>64</v>
      </c>
      <c r="G466" s="4" t="s">
        <v>24</v>
      </c>
      <c r="H466" s="5">
        <v>76</v>
      </c>
      <c r="I466" s="6" t="s">
        <v>43</v>
      </c>
      <c r="J466" s="39">
        <v>26.92</v>
      </c>
      <c r="K466" s="39">
        <v>3.62</v>
      </c>
      <c r="L466" s="39">
        <v>0</v>
      </c>
      <c r="M466" s="39"/>
      <c r="N466" s="34">
        <v>4.194</v>
      </c>
      <c r="O466" s="34">
        <v>19.106000000000002</v>
      </c>
      <c r="P466" s="54">
        <v>1931.61</v>
      </c>
      <c r="Q466" s="39">
        <v>23.3</v>
      </c>
      <c r="R466" s="28">
        <v>1931.61</v>
      </c>
      <c r="S466" s="61">
        <f>Q466/R466</f>
        <v>1.206247637980752E-2</v>
      </c>
      <c r="T466" s="67">
        <v>56</v>
      </c>
      <c r="U466" s="68">
        <f>S466*T466</f>
        <v>0.67549867726922108</v>
      </c>
      <c r="V466" s="69">
        <f>S466*60*1000</f>
        <v>723.74858278845124</v>
      </c>
      <c r="W466" s="181">
        <f>V466*T466/1000</f>
        <v>40.529920636153271</v>
      </c>
    </row>
    <row r="467" spans="1:23" x14ac:dyDescent="0.2">
      <c r="A467" s="279"/>
      <c r="B467" s="23">
        <v>460</v>
      </c>
      <c r="C467" s="80" t="s">
        <v>586</v>
      </c>
      <c r="D467" s="82">
        <v>3.5</v>
      </c>
      <c r="E467" s="80">
        <v>435</v>
      </c>
      <c r="F467" s="26" t="s">
        <v>606</v>
      </c>
      <c r="G467" s="26" t="s">
        <v>24</v>
      </c>
      <c r="H467" s="23">
        <v>50</v>
      </c>
      <c r="I467" s="23">
        <v>1975</v>
      </c>
      <c r="J467" s="34">
        <v>44.5</v>
      </c>
      <c r="K467" s="34">
        <v>3.4</v>
      </c>
      <c r="L467" s="34">
        <v>10.1</v>
      </c>
      <c r="M467" s="34">
        <v>-0.2</v>
      </c>
      <c r="N467" s="34"/>
      <c r="O467" s="34">
        <v>31.2</v>
      </c>
      <c r="P467" s="56">
        <v>2578.86</v>
      </c>
      <c r="Q467" s="34">
        <v>31.2</v>
      </c>
      <c r="R467" s="34">
        <v>2578.86</v>
      </c>
      <c r="S467" s="61">
        <v>1.2098369046788114E-2</v>
      </c>
      <c r="T467" s="67">
        <v>60.28</v>
      </c>
      <c r="U467" s="68">
        <v>0.72928968614038758</v>
      </c>
      <c r="V467" s="69">
        <v>725.90214280728685</v>
      </c>
      <c r="W467" s="181">
        <v>43.757381168423251</v>
      </c>
    </row>
    <row r="468" spans="1:23" x14ac:dyDescent="0.2">
      <c r="A468" s="279"/>
      <c r="B468" s="23">
        <v>461</v>
      </c>
      <c r="C468" s="80" t="s">
        <v>990</v>
      </c>
      <c r="D468" s="82">
        <v>3.1</v>
      </c>
      <c r="E468" s="80">
        <v>447</v>
      </c>
      <c r="F468" s="81" t="s">
        <v>957</v>
      </c>
      <c r="G468" s="81"/>
      <c r="H468" s="80">
        <v>40</v>
      </c>
      <c r="I468" s="80">
        <v>1983</v>
      </c>
      <c r="J468" s="83">
        <v>41.281999999999996</v>
      </c>
      <c r="K468" s="83">
        <v>5.1647590000000001</v>
      </c>
      <c r="L468" s="83">
        <v>9.1080000000000005</v>
      </c>
      <c r="M468" s="83">
        <v>0.139239</v>
      </c>
      <c r="N468" s="83">
        <v>4.8365980000000004</v>
      </c>
      <c r="O468" s="83">
        <v>26.869933</v>
      </c>
      <c r="P468" s="84">
        <v>2186.7199999999998</v>
      </c>
      <c r="Q468" s="83">
        <v>26.869933</v>
      </c>
      <c r="R468" s="83">
        <v>2186.7199999999998</v>
      </c>
      <c r="S468" s="85">
        <v>1.2287779413916735E-2</v>
      </c>
      <c r="T468" s="86">
        <v>51.6</v>
      </c>
      <c r="U468" s="86">
        <v>0.63404941775810353</v>
      </c>
      <c r="V468" s="87">
        <v>737.2667648350041</v>
      </c>
      <c r="W468" s="182">
        <v>38.042965065486214</v>
      </c>
    </row>
    <row r="469" spans="1:23" x14ac:dyDescent="0.2">
      <c r="A469" s="279"/>
      <c r="B469" s="23">
        <v>462</v>
      </c>
      <c r="C469" s="80" t="s">
        <v>545</v>
      </c>
      <c r="D469" s="82">
        <v>3.9</v>
      </c>
      <c r="E469" s="80">
        <v>423</v>
      </c>
      <c r="F469" s="26" t="s">
        <v>571</v>
      </c>
      <c r="G469" s="26" t="s">
        <v>24</v>
      </c>
      <c r="H469" s="23">
        <v>8</v>
      </c>
      <c r="I469" s="23">
        <v>1952</v>
      </c>
      <c r="J469" s="34">
        <v>9.6430000000000007</v>
      </c>
      <c r="K469" s="34">
        <v>0.20963999999999999</v>
      </c>
      <c r="L469" s="34">
        <v>1.4604520000000001</v>
      </c>
      <c r="M469" s="34">
        <v>9.6360000000000001E-2</v>
      </c>
      <c r="N469" s="34">
        <v>7.8765479999999997</v>
      </c>
      <c r="O469" s="34">
        <v>0</v>
      </c>
      <c r="P469" s="56">
        <v>407.98</v>
      </c>
      <c r="Q469" s="34">
        <v>5.1369990000000003</v>
      </c>
      <c r="R469" s="34">
        <v>413.93</v>
      </c>
      <c r="S469" s="61">
        <v>1.2410308506269176E-2</v>
      </c>
      <c r="T469" s="67">
        <v>51.338999999999999</v>
      </c>
      <c r="U469" s="68">
        <v>0.63713282840335317</v>
      </c>
      <c r="V469" s="69">
        <v>744.61851037615054</v>
      </c>
      <c r="W469" s="181">
        <v>38.227969704201193</v>
      </c>
    </row>
    <row r="470" spans="1:23" x14ac:dyDescent="0.2">
      <c r="A470" s="279"/>
      <c r="B470" s="23">
        <v>463</v>
      </c>
      <c r="C470" s="80" t="s">
        <v>691</v>
      </c>
      <c r="D470" s="88">
        <v>3.1</v>
      </c>
      <c r="E470" s="20">
        <v>447</v>
      </c>
      <c r="F470" s="89" t="s">
        <v>707</v>
      </c>
      <c r="G470" s="26" t="s">
        <v>24</v>
      </c>
      <c r="H470" s="23">
        <v>45</v>
      </c>
      <c r="I470" s="23">
        <v>1982</v>
      </c>
      <c r="J470" s="34">
        <v>39.686</v>
      </c>
      <c r="K470" s="34">
        <v>4.3899999999999997</v>
      </c>
      <c r="L470" s="34">
        <v>7.79</v>
      </c>
      <c r="M470" s="34">
        <v>-0.97</v>
      </c>
      <c r="N470" s="34"/>
      <c r="O470" s="34">
        <v>28.48</v>
      </c>
      <c r="P470" s="56">
        <v>2283.7800000000002</v>
      </c>
      <c r="Q470" s="34">
        <v>28.48</v>
      </c>
      <c r="R470" s="34">
        <v>2283.7800000000002</v>
      </c>
      <c r="S470" s="61">
        <v>1.247055320565028E-2</v>
      </c>
      <c r="T470" s="67">
        <v>70.305000000000007</v>
      </c>
      <c r="U470" s="68">
        <v>0.876742243123243</v>
      </c>
      <c r="V470" s="69">
        <v>748.23319233901691</v>
      </c>
      <c r="W470" s="181">
        <v>52.604534587394589</v>
      </c>
    </row>
    <row r="471" spans="1:23" x14ac:dyDescent="0.2">
      <c r="A471" s="279"/>
      <c r="B471" s="23">
        <v>464</v>
      </c>
      <c r="C471" s="80" t="s">
        <v>545</v>
      </c>
      <c r="D471" s="82">
        <v>3.9</v>
      </c>
      <c r="E471" s="80">
        <v>423</v>
      </c>
      <c r="F471" s="26" t="s">
        <v>572</v>
      </c>
      <c r="G471" s="26" t="s">
        <v>24</v>
      </c>
      <c r="H471" s="23">
        <v>24</v>
      </c>
      <c r="I471" s="23">
        <v>1967</v>
      </c>
      <c r="J471" s="34">
        <v>24.519003000000001</v>
      </c>
      <c r="K471" s="34">
        <v>1.4740839999999999</v>
      </c>
      <c r="L471" s="34">
        <v>1.0953079999999999</v>
      </c>
      <c r="M471" s="34">
        <v>0.310917</v>
      </c>
      <c r="N471" s="34">
        <v>21.638694000000001</v>
      </c>
      <c r="O471" s="34">
        <v>0</v>
      </c>
      <c r="P471" s="56">
        <v>1119.6199999999999</v>
      </c>
      <c r="Q471" s="34">
        <v>4.5760839999999998</v>
      </c>
      <c r="R471" s="34">
        <v>363.07</v>
      </c>
      <c r="S471" s="61">
        <v>1.2603861514308536E-2</v>
      </c>
      <c r="T471" s="67">
        <v>51.338999999999999</v>
      </c>
      <c r="U471" s="68">
        <v>0.64706964628308594</v>
      </c>
      <c r="V471" s="69">
        <v>756.23169085851214</v>
      </c>
      <c r="W471" s="181">
        <v>38.82417877698515</v>
      </c>
    </row>
    <row r="472" spans="1:23" x14ac:dyDescent="0.2">
      <c r="A472" s="279"/>
      <c r="B472" s="23">
        <v>465</v>
      </c>
      <c r="C472" s="80" t="s">
        <v>586</v>
      </c>
      <c r="D472" s="82">
        <v>3.5</v>
      </c>
      <c r="E472" s="80">
        <v>435</v>
      </c>
      <c r="F472" s="44" t="s">
        <v>604</v>
      </c>
      <c r="G472" s="26" t="s">
        <v>24</v>
      </c>
      <c r="H472" s="45">
        <v>50</v>
      </c>
      <c r="I472" s="45">
        <v>1973</v>
      </c>
      <c r="J472" s="34">
        <v>44.24</v>
      </c>
      <c r="K472" s="34">
        <v>3.9</v>
      </c>
      <c r="L472" s="34">
        <v>9.1</v>
      </c>
      <c r="M472" s="34">
        <v>-0.626</v>
      </c>
      <c r="N472" s="34"/>
      <c r="O472" s="34">
        <v>31.8</v>
      </c>
      <c r="P472" s="58">
        <v>2510.2199999999998</v>
      </c>
      <c r="Q472" s="34">
        <v>31.8</v>
      </c>
      <c r="R472" s="46">
        <v>2510.1999999999998</v>
      </c>
      <c r="S472" s="61">
        <v>1.2668313281810216E-2</v>
      </c>
      <c r="T472" s="67">
        <v>60.28</v>
      </c>
      <c r="U472" s="68">
        <v>0.7636459246275199</v>
      </c>
      <c r="V472" s="69">
        <v>760.09879690861294</v>
      </c>
      <c r="W472" s="181">
        <v>45.818755477651187</v>
      </c>
    </row>
    <row r="473" spans="1:23" x14ac:dyDescent="0.2">
      <c r="A473" s="279"/>
      <c r="B473" s="23">
        <v>466</v>
      </c>
      <c r="C473" s="80" t="s">
        <v>691</v>
      </c>
      <c r="D473" s="88">
        <v>3.1</v>
      </c>
      <c r="E473" s="20">
        <v>447</v>
      </c>
      <c r="F473" s="89" t="s">
        <v>705</v>
      </c>
      <c r="G473" s="26" t="s">
        <v>24</v>
      </c>
      <c r="H473" s="23">
        <v>50</v>
      </c>
      <c r="I473" s="23">
        <v>1974</v>
      </c>
      <c r="J473" s="34">
        <v>43.622</v>
      </c>
      <c r="K473" s="34">
        <v>5.19</v>
      </c>
      <c r="L473" s="34">
        <v>7.29</v>
      </c>
      <c r="M473" s="34">
        <v>-0.39</v>
      </c>
      <c r="N473" s="34"/>
      <c r="O473" s="34">
        <v>31.55</v>
      </c>
      <c r="P473" s="56">
        <v>2478.85</v>
      </c>
      <c r="Q473" s="34">
        <v>31.55</v>
      </c>
      <c r="R473" s="34">
        <v>2478.85</v>
      </c>
      <c r="S473" s="61">
        <v>1.2727676140145633E-2</v>
      </c>
      <c r="T473" s="67">
        <v>70.305000000000007</v>
      </c>
      <c r="U473" s="68">
        <v>0.89481927103293879</v>
      </c>
      <c r="V473" s="69">
        <v>763.66056840873796</v>
      </c>
      <c r="W473" s="181">
        <v>53.689156261976329</v>
      </c>
    </row>
    <row r="474" spans="1:23" x14ac:dyDescent="0.2">
      <c r="A474" s="279"/>
      <c r="B474" s="23">
        <v>467</v>
      </c>
      <c r="C474" s="80" t="s">
        <v>461</v>
      </c>
      <c r="D474" s="88">
        <v>3.9</v>
      </c>
      <c r="E474" s="80">
        <v>423</v>
      </c>
      <c r="F474" s="26" t="s">
        <v>483</v>
      </c>
      <c r="G474" s="26" t="s">
        <v>24</v>
      </c>
      <c r="H474" s="23">
        <v>18</v>
      </c>
      <c r="I474" s="23" t="s">
        <v>43</v>
      </c>
      <c r="J474" s="34">
        <v>16.287770000000002</v>
      </c>
      <c r="K474" s="34">
        <v>1.0580000000000001</v>
      </c>
      <c r="L474" s="34">
        <v>3.3260000000000001</v>
      </c>
      <c r="M474" s="34">
        <v>0.36976999999999999</v>
      </c>
      <c r="N474" s="34">
        <v>0</v>
      </c>
      <c r="O474" s="34">
        <v>11.534000000000001</v>
      </c>
      <c r="P474" s="56">
        <v>902.29</v>
      </c>
      <c r="Q474" s="34">
        <v>11.534000000000001</v>
      </c>
      <c r="R474" s="34">
        <v>902.29</v>
      </c>
      <c r="S474" s="61">
        <v>1.2783029846280021E-2</v>
      </c>
      <c r="T474" s="67">
        <v>78.7</v>
      </c>
      <c r="U474" s="68">
        <v>1.0060244489022376</v>
      </c>
      <c r="V474" s="69">
        <v>766.98179077680129</v>
      </c>
      <c r="W474" s="181">
        <v>60.36146693413427</v>
      </c>
    </row>
    <row r="475" spans="1:23" x14ac:dyDescent="0.2">
      <c r="A475" s="279"/>
      <c r="B475" s="23">
        <v>468</v>
      </c>
      <c r="C475" s="80" t="s">
        <v>691</v>
      </c>
      <c r="D475" s="88">
        <v>3.1</v>
      </c>
      <c r="E475" s="20">
        <v>447</v>
      </c>
      <c r="F475" s="89" t="s">
        <v>709</v>
      </c>
      <c r="G475" s="26" t="s">
        <v>24</v>
      </c>
      <c r="H475" s="23">
        <v>40</v>
      </c>
      <c r="I475" s="23">
        <v>1986</v>
      </c>
      <c r="J475" s="34">
        <v>39.354999999999997</v>
      </c>
      <c r="K475" s="34">
        <v>3.4569999999999999</v>
      </c>
      <c r="L475" s="34">
        <v>7</v>
      </c>
      <c r="M475" s="34">
        <v>0</v>
      </c>
      <c r="N475" s="34"/>
      <c r="O475" s="34">
        <v>28.898</v>
      </c>
      <c r="P475" s="56">
        <v>2258.5500000000002</v>
      </c>
      <c r="Q475" s="34">
        <v>28.898</v>
      </c>
      <c r="R475" s="34">
        <v>2258.5500000000002</v>
      </c>
      <c r="S475" s="61">
        <v>1.2794934803303003E-2</v>
      </c>
      <c r="T475" s="67">
        <v>70.305000000000007</v>
      </c>
      <c r="U475" s="68">
        <v>0.89954789134621771</v>
      </c>
      <c r="V475" s="69">
        <v>767.69608819818018</v>
      </c>
      <c r="W475" s="181">
        <v>53.972873480773067</v>
      </c>
    </row>
    <row r="476" spans="1:23" x14ac:dyDescent="0.2">
      <c r="A476" s="279"/>
      <c r="B476" s="23">
        <v>469</v>
      </c>
      <c r="C476" s="80" t="s">
        <v>545</v>
      </c>
      <c r="D476" s="82">
        <v>3.9</v>
      </c>
      <c r="E476" s="80">
        <v>423</v>
      </c>
      <c r="F476" s="26" t="s">
        <v>573</v>
      </c>
      <c r="G476" s="26" t="s">
        <v>24</v>
      </c>
      <c r="H476" s="23">
        <v>14</v>
      </c>
      <c r="I476" s="23">
        <v>1969</v>
      </c>
      <c r="J476" s="34">
        <v>18.494999</v>
      </c>
      <c r="K476" s="34">
        <v>1.3102499999999999</v>
      </c>
      <c r="L476" s="34">
        <v>2.248837</v>
      </c>
      <c r="M476" s="34">
        <v>0.67874999999999996</v>
      </c>
      <c r="N476" s="34">
        <v>14.257161999999999</v>
      </c>
      <c r="O476" s="34">
        <v>0</v>
      </c>
      <c r="P476" s="56">
        <v>717.57</v>
      </c>
      <c r="Q476" s="34">
        <v>5.9700499999999996</v>
      </c>
      <c r="R476" s="34">
        <v>466.28</v>
      </c>
      <c r="S476" s="61">
        <v>1.2803572960452947E-2</v>
      </c>
      <c r="T476" s="67">
        <v>51.338999999999999</v>
      </c>
      <c r="U476" s="68">
        <v>0.65732263221669385</v>
      </c>
      <c r="V476" s="69">
        <v>768.21437762717676</v>
      </c>
      <c r="W476" s="181">
        <v>39.439357933001631</v>
      </c>
    </row>
    <row r="477" spans="1:23" x14ac:dyDescent="0.2">
      <c r="A477" s="279"/>
      <c r="B477" s="23">
        <v>470</v>
      </c>
      <c r="C477" s="90" t="s">
        <v>41</v>
      </c>
      <c r="D477" s="88">
        <v>3.9</v>
      </c>
      <c r="E477" s="20">
        <v>423</v>
      </c>
      <c r="F477" s="25" t="s">
        <v>65</v>
      </c>
      <c r="G477" s="4" t="s">
        <v>24</v>
      </c>
      <c r="H477" s="5">
        <v>33</v>
      </c>
      <c r="I477" s="6" t="s">
        <v>43</v>
      </c>
      <c r="J477" s="39">
        <v>26.33</v>
      </c>
      <c r="K477" s="39">
        <v>2.13</v>
      </c>
      <c r="L477" s="39">
        <v>6.01</v>
      </c>
      <c r="M477" s="39"/>
      <c r="N477" s="34">
        <v>3.2742</v>
      </c>
      <c r="O477" s="34">
        <v>14.915800000000001</v>
      </c>
      <c r="P477" s="54">
        <v>1419.26</v>
      </c>
      <c r="Q477" s="39">
        <v>18.190000000000001</v>
      </c>
      <c r="R477" s="28">
        <v>1419.26</v>
      </c>
      <c r="S477" s="61">
        <f>Q477/R477</f>
        <v>1.2816538195961277E-2</v>
      </c>
      <c r="T477" s="67">
        <v>56</v>
      </c>
      <c r="U477" s="68">
        <f>S477*T477</f>
        <v>0.71772613897383153</v>
      </c>
      <c r="V477" s="69">
        <f>S477*60*1000</f>
        <v>768.99229175767664</v>
      </c>
      <c r="W477" s="181">
        <f>V477*T477/1000</f>
        <v>43.063568338429889</v>
      </c>
    </row>
    <row r="478" spans="1:23" x14ac:dyDescent="0.2">
      <c r="A478" s="279"/>
      <c r="B478" s="23">
        <v>471</v>
      </c>
      <c r="C478" s="80" t="s">
        <v>545</v>
      </c>
      <c r="D478" s="82">
        <v>3.9</v>
      </c>
      <c r="E478" s="80">
        <v>423</v>
      </c>
      <c r="F478" s="26" t="s">
        <v>574</v>
      </c>
      <c r="G478" s="26" t="s">
        <v>24</v>
      </c>
      <c r="H478" s="23">
        <v>4</v>
      </c>
      <c r="I478" s="23">
        <v>1961</v>
      </c>
      <c r="J478" s="34">
        <v>3.2149999999999999</v>
      </c>
      <c r="K478" s="34">
        <v>0</v>
      </c>
      <c r="L478" s="34">
        <v>0</v>
      </c>
      <c r="M478" s="34">
        <v>0</v>
      </c>
      <c r="N478" s="34">
        <v>3.2149999999999999</v>
      </c>
      <c r="O478" s="34">
        <v>0</v>
      </c>
      <c r="P478" s="56">
        <v>161.66</v>
      </c>
      <c r="Q478" s="34">
        <v>5.9943679999999997</v>
      </c>
      <c r="R478" s="34">
        <v>467.4</v>
      </c>
      <c r="S478" s="61">
        <v>1.2824920838682072E-2</v>
      </c>
      <c r="T478" s="67">
        <v>51.338999999999999</v>
      </c>
      <c r="U478" s="68">
        <v>0.65841861093709886</v>
      </c>
      <c r="V478" s="69">
        <v>769.49525032092424</v>
      </c>
      <c r="W478" s="181">
        <v>39.50511665622593</v>
      </c>
    </row>
    <row r="479" spans="1:23" x14ac:dyDescent="0.2">
      <c r="A479" s="279"/>
      <c r="B479" s="23">
        <v>472</v>
      </c>
      <c r="C479" s="91" t="s">
        <v>54</v>
      </c>
      <c r="D479" s="92">
        <v>3.3</v>
      </c>
      <c r="E479" s="80">
        <v>441</v>
      </c>
      <c r="F479" s="26" t="s">
        <v>66</v>
      </c>
      <c r="G479" s="4" t="s">
        <v>24</v>
      </c>
      <c r="H479" s="5">
        <v>45</v>
      </c>
      <c r="I479" s="6" t="s">
        <v>43</v>
      </c>
      <c r="J479" s="39">
        <v>41.69</v>
      </c>
      <c r="K479" s="39">
        <v>3.6</v>
      </c>
      <c r="L479" s="39">
        <v>8.2899999999999991</v>
      </c>
      <c r="M479" s="39">
        <v>-0.34</v>
      </c>
      <c r="N479" s="34">
        <v>5.4234</v>
      </c>
      <c r="O479" s="34">
        <v>24.72</v>
      </c>
      <c r="P479" s="54">
        <v>2350.1</v>
      </c>
      <c r="Q479" s="39">
        <v>30.143000000000001</v>
      </c>
      <c r="R479" s="28">
        <v>2350.1</v>
      </c>
      <c r="S479" s="61">
        <f>Q479/R479</f>
        <v>1.2826262712225013E-2</v>
      </c>
      <c r="T479" s="67">
        <v>56</v>
      </c>
      <c r="U479" s="68">
        <f>S479*T479</f>
        <v>0.71827071188460079</v>
      </c>
      <c r="V479" s="69">
        <f>S479*60*1000</f>
        <v>769.57576273350082</v>
      </c>
      <c r="W479" s="181">
        <f>V479*T479/1000</f>
        <v>43.096242713076045</v>
      </c>
    </row>
    <row r="480" spans="1:23" x14ac:dyDescent="0.2">
      <c r="A480" s="279"/>
      <c r="B480" s="23">
        <v>473</v>
      </c>
      <c r="C480" s="80" t="s">
        <v>461</v>
      </c>
      <c r="D480" s="82">
        <v>3.9</v>
      </c>
      <c r="E480" s="80">
        <v>423</v>
      </c>
      <c r="F480" s="26" t="s">
        <v>484</v>
      </c>
      <c r="G480" s="26" t="s">
        <v>24</v>
      </c>
      <c r="H480" s="23">
        <v>7</v>
      </c>
      <c r="I480" s="23" t="s">
        <v>43</v>
      </c>
      <c r="J480" s="34">
        <v>8.1</v>
      </c>
      <c r="K480" s="34">
        <v>0.81599999999999995</v>
      </c>
      <c r="L480" s="34">
        <v>1.6</v>
      </c>
      <c r="M480" s="34">
        <v>0</v>
      </c>
      <c r="N480" s="34">
        <v>0</v>
      </c>
      <c r="O480" s="34">
        <v>5.6840000000000002</v>
      </c>
      <c r="P480" s="56">
        <v>442.92</v>
      </c>
      <c r="Q480" s="34">
        <v>5.6840000000000002</v>
      </c>
      <c r="R480" s="34">
        <v>442.92</v>
      </c>
      <c r="S480" s="61">
        <v>1.2833017249164634E-2</v>
      </c>
      <c r="T480" s="67">
        <v>78.7</v>
      </c>
      <c r="U480" s="68">
        <v>1.0099584575092566</v>
      </c>
      <c r="V480" s="69">
        <v>769.98103494987799</v>
      </c>
      <c r="W480" s="181">
        <v>60.597507450555398</v>
      </c>
    </row>
    <row r="481" spans="1:23" x14ac:dyDescent="0.2">
      <c r="A481" s="279"/>
      <c r="B481" s="23">
        <v>474</v>
      </c>
      <c r="C481" s="80" t="s">
        <v>333</v>
      </c>
      <c r="D481" s="82">
        <v>6</v>
      </c>
      <c r="E481" s="80">
        <v>372</v>
      </c>
      <c r="F481" s="26" t="s">
        <v>358</v>
      </c>
      <c r="G481" s="26"/>
      <c r="H481" s="23">
        <v>45</v>
      </c>
      <c r="I481" s="23">
        <v>1983</v>
      </c>
      <c r="J481" s="34">
        <v>53.409500000000001</v>
      </c>
      <c r="K481" s="34">
        <v>7.9984000000000002</v>
      </c>
      <c r="L481" s="34">
        <v>4.4400000000000004</v>
      </c>
      <c r="M481" s="34">
        <v>1.7813000000000001</v>
      </c>
      <c r="N481" s="34">
        <v>0</v>
      </c>
      <c r="O481" s="34">
        <v>39.189799999999998</v>
      </c>
      <c r="P481" s="56">
        <v>2974</v>
      </c>
      <c r="Q481" s="34">
        <v>39.189799999999998</v>
      </c>
      <c r="R481" s="34">
        <v>2974</v>
      </c>
      <c r="S481" s="61">
        <v>1.3177471418964358E-2</v>
      </c>
      <c r="T481" s="67">
        <v>56.2</v>
      </c>
      <c r="U481" s="68">
        <v>0.74057389374579696</v>
      </c>
      <c r="V481" s="69">
        <v>790.64828513786142</v>
      </c>
      <c r="W481" s="181">
        <v>44.434433624747811</v>
      </c>
    </row>
    <row r="482" spans="1:23" x14ac:dyDescent="0.2">
      <c r="A482" s="279"/>
      <c r="B482" s="23">
        <v>475</v>
      </c>
      <c r="C482" s="80" t="s">
        <v>586</v>
      </c>
      <c r="D482" s="82">
        <v>3.5</v>
      </c>
      <c r="E482" s="80">
        <v>435</v>
      </c>
      <c r="F482" s="26" t="s">
        <v>607</v>
      </c>
      <c r="G482" s="26" t="s">
        <v>24</v>
      </c>
      <c r="H482" s="23">
        <v>40</v>
      </c>
      <c r="I482" s="23">
        <v>1982</v>
      </c>
      <c r="J482" s="34">
        <v>40.799999999999997</v>
      </c>
      <c r="K482" s="34">
        <v>3.8</v>
      </c>
      <c r="L482" s="34">
        <v>7.5</v>
      </c>
      <c r="M482" s="34">
        <v>-0.8</v>
      </c>
      <c r="N482" s="34"/>
      <c r="O482" s="34">
        <v>30.35</v>
      </c>
      <c r="P482" s="56">
        <v>2280.39</v>
      </c>
      <c r="Q482" s="34">
        <v>30.35</v>
      </c>
      <c r="R482" s="34">
        <v>2280.39</v>
      </c>
      <c r="S482" s="61">
        <v>1.3309126947583528E-2</v>
      </c>
      <c r="T482" s="67">
        <v>60.28</v>
      </c>
      <c r="U482" s="68">
        <v>0.80227417240033505</v>
      </c>
      <c r="V482" s="69">
        <v>798.54761685501171</v>
      </c>
      <c r="W482" s="181">
        <v>48.136450344020105</v>
      </c>
    </row>
    <row r="483" spans="1:23" x14ac:dyDescent="0.2">
      <c r="A483" s="279"/>
      <c r="B483" s="23">
        <v>476</v>
      </c>
      <c r="C483" s="80" t="s">
        <v>691</v>
      </c>
      <c r="D483" s="88">
        <v>3.1</v>
      </c>
      <c r="E483" s="20">
        <v>447</v>
      </c>
      <c r="F483" s="89" t="s">
        <v>704</v>
      </c>
      <c r="G483" s="26" t="s">
        <v>24</v>
      </c>
      <c r="H483" s="23">
        <v>30</v>
      </c>
      <c r="I483" s="23">
        <v>1991</v>
      </c>
      <c r="J483" s="34">
        <v>30.065000000000001</v>
      </c>
      <c r="K483" s="34">
        <v>2.7480000000000002</v>
      </c>
      <c r="L483" s="34">
        <v>5.7789999999999999</v>
      </c>
      <c r="M483" s="34">
        <v>0</v>
      </c>
      <c r="N483" s="34"/>
      <c r="O483" s="34">
        <v>21.538</v>
      </c>
      <c r="P483" s="56">
        <v>1605.58</v>
      </c>
      <c r="Q483" s="34">
        <v>21.538</v>
      </c>
      <c r="R483" s="34">
        <v>1605.58</v>
      </c>
      <c r="S483" s="61">
        <v>1.341446704617646E-2</v>
      </c>
      <c r="T483" s="67">
        <v>70.305000000000007</v>
      </c>
      <c r="U483" s="68">
        <v>0.9431041056814361</v>
      </c>
      <c r="V483" s="69">
        <v>804.86802277058757</v>
      </c>
      <c r="W483" s="181">
        <v>56.586246340886163</v>
      </c>
    </row>
    <row r="484" spans="1:23" x14ac:dyDescent="0.2">
      <c r="A484" s="279"/>
      <c r="B484" s="23">
        <v>477</v>
      </c>
      <c r="C484" s="80" t="s">
        <v>503</v>
      </c>
      <c r="D484" s="88">
        <v>3.7</v>
      </c>
      <c r="E484" s="20">
        <v>429</v>
      </c>
      <c r="F484" s="81" t="s">
        <v>535</v>
      </c>
      <c r="G484" s="81" t="s">
        <v>24</v>
      </c>
      <c r="H484" s="80">
        <v>42</v>
      </c>
      <c r="I484" s="80">
        <v>1994</v>
      </c>
      <c r="J484" s="34">
        <v>38.92</v>
      </c>
      <c r="K484" s="34">
        <v>2.9580000000000002</v>
      </c>
      <c r="L484" s="34">
        <v>6.1467349999999996</v>
      </c>
      <c r="M484" s="34">
        <v>-5.8720000000000001E-2</v>
      </c>
      <c r="N484" s="34">
        <v>0</v>
      </c>
      <c r="O484" s="34">
        <v>29.815270000000002</v>
      </c>
      <c r="P484" s="84">
        <v>1808.75</v>
      </c>
      <c r="Q484" s="34">
        <v>29.815270000000002</v>
      </c>
      <c r="R484" s="83">
        <v>2189.9699999999998</v>
      </c>
      <c r="S484" s="61">
        <v>1.3614465038333861E-2</v>
      </c>
      <c r="T484" s="67">
        <v>57.878999999999998</v>
      </c>
      <c r="U484" s="68">
        <v>0.78799162195372552</v>
      </c>
      <c r="V484" s="69">
        <v>816.86790230003169</v>
      </c>
      <c r="W484" s="181">
        <v>47.27949731722353</v>
      </c>
    </row>
    <row r="485" spans="1:23" x14ac:dyDescent="0.2">
      <c r="A485" s="279"/>
      <c r="B485" s="23">
        <v>478</v>
      </c>
      <c r="C485" s="80" t="s">
        <v>292</v>
      </c>
      <c r="D485" s="88">
        <v>3.9</v>
      </c>
      <c r="E485" s="20">
        <v>423</v>
      </c>
      <c r="F485" s="26" t="s">
        <v>314</v>
      </c>
      <c r="G485" s="26"/>
      <c r="H485" s="23">
        <v>59</v>
      </c>
      <c r="I485" s="23">
        <v>1981</v>
      </c>
      <c r="J485" s="34">
        <v>65.64</v>
      </c>
      <c r="K485" s="34">
        <v>4.9852499999999997</v>
      </c>
      <c r="L485" s="34">
        <v>13.999320000000001</v>
      </c>
      <c r="M485" s="34">
        <v>0</v>
      </c>
      <c r="N485" s="34">
        <v>0</v>
      </c>
      <c r="O485" s="34">
        <v>46.655458000000003</v>
      </c>
      <c r="P485" s="56">
        <v>3418.76</v>
      </c>
      <c r="Q485" s="34">
        <v>45.802800014110382</v>
      </c>
      <c r="R485" s="34">
        <v>3356.28</v>
      </c>
      <c r="S485" s="61">
        <v>1.3646894780563712E-2</v>
      </c>
      <c r="T485" s="67">
        <v>53.41</v>
      </c>
      <c r="U485" s="68">
        <v>0.72888065022990778</v>
      </c>
      <c r="V485" s="69">
        <v>818.81368683382277</v>
      </c>
      <c r="W485" s="181">
        <v>43.732839013794475</v>
      </c>
    </row>
    <row r="486" spans="1:23" x14ac:dyDescent="0.2">
      <c r="A486" s="279"/>
      <c r="B486" s="23">
        <v>479</v>
      </c>
      <c r="C486" s="80" t="s">
        <v>990</v>
      </c>
      <c r="D486" s="82">
        <v>3.1</v>
      </c>
      <c r="E486" s="80">
        <v>447</v>
      </c>
      <c r="F486" s="81" t="s">
        <v>975</v>
      </c>
      <c r="G486" s="81"/>
      <c r="H486" s="80">
        <v>24</v>
      </c>
      <c r="I486" s="80">
        <v>1959</v>
      </c>
      <c r="J486" s="83">
        <v>21.666</v>
      </c>
      <c r="K486" s="83">
        <v>3.754829</v>
      </c>
      <c r="L486" s="83">
        <v>0</v>
      </c>
      <c r="M486" s="83">
        <v>-0.18482699999999999</v>
      </c>
      <c r="N486" s="83">
        <v>0</v>
      </c>
      <c r="O486" s="83">
        <v>18.096</v>
      </c>
      <c r="P486" s="84">
        <v>1321.74</v>
      </c>
      <c r="Q486" s="83">
        <v>18.096</v>
      </c>
      <c r="R486" s="83">
        <v>1321.74</v>
      </c>
      <c r="S486" s="85">
        <v>1.3691043624313405E-2</v>
      </c>
      <c r="T486" s="86">
        <v>51.6</v>
      </c>
      <c r="U486" s="86">
        <v>0.7064578510145717</v>
      </c>
      <c r="V486" s="87">
        <v>821.46261745880429</v>
      </c>
      <c r="W486" s="182">
        <v>42.387471060874304</v>
      </c>
    </row>
    <row r="487" spans="1:23" x14ac:dyDescent="0.2">
      <c r="A487" s="279"/>
      <c r="B487" s="23">
        <v>480</v>
      </c>
      <c r="C487" s="80" t="s">
        <v>333</v>
      </c>
      <c r="D487" s="82">
        <v>6</v>
      </c>
      <c r="E487" s="80">
        <v>372</v>
      </c>
      <c r="F487" s="26" t="s">
        <v>359</v>
      </c>
      <c r="G487" s="26"/>
      <c r="H487" s="23">
        <v>60</v>
      </c>
      <c r="I487" s="23">
        <v>1988</v>
      </c>
      <c r="J487" s="34">
        <v>61.3018</v>
      </c>
      <c r="K487" s="34">
        <v>12.7455</v>
      </c>
      <c r="L487" s="34">
        <v>6</v>
      </c>
      <c r="M487" s="34">
        <v>-0.20180000000000001</v>
      </c>
      <c r="N487" s="34">
        <v>0</v>
      </c>
      <c r="O487" s="34">
        <v>42.758099999999999</v>
      </c>
      <c r="P487" s="56">
        <v>3117.35</v>
      </c>
      <c r="Q487" s="34">
        <v>42.758099999999999</v>
      </c>
      <c r="R487" s="34">
        <v>3117.35</v>
      </c>
      <c r="S487" s="61">
        <v>1.3716169182157923E-2</v>
      </c>
      <c r="T487" s="67">
        <v>56.2</v>
      </c>
      <c r="U487" s="68">
        <v>0.77084870803727534</v>
      </c>
      <c r="V487" s="69">
        <v>822.97015092947538</v>
      </c>
      <c r="W487" s="181">
        <v>46.250922482236518</v>
      </c>
    </row>
    <row r="488" spans="1:23" x14ac:dyDescent="0.2">
      <c r="A488" s="279"/>
      <c r="B488" s="23">
        <v>481</v>
      </c>
      <c r="C488" s="80" t="s">
        <v>503</v>
      </c>
      <c r="D488" s="88">
        <v>3.7</v>
      </c>
      <c r="E488" s="20">
        <v>429</v>
      </c>
      <c r="F488" s="81" t="s">
        <v>532</v>
      </c>
      <c r="G488" s="81" t="s">
        <v>24</v>
      </c>
      <c r="H488" s="80">
        <v>20</v>
      </c>
      <c r="I488" s="80">
        <v>1994</v>
      </c>
      <c r="J488" s="34">
        <v>23.8</v>
      </c>
      <c r="K488" s="34">
        <v>2.04</v>
      </c>
      <c r="L488" s="34">
        <v>3.5540509999999998</v>
      </c>
      <c r="M488" s="34">
        <v>0.31616</v>
      </c>
      <c r="N488" s="34">
        <v>0</v>
      </c>
      <c r="O488" s="34">
        <v>18.205950000000001</v>
      </c>
      <c r="P488" s="84">
        <v>1120.8599999999999</v>
      </c>
      <c r="Q488" s="34">
        <v>18.205950000000001</v>
      </c>
      <c r="R488" s="83">
        <v>1326.57</v>
      </c>
      <c r="S488" s="61">
        <v>1.3724077885072029E-2</v>
      </c>
      <c r="T488" s="67">
        <v>57.878999999999998</v>
      </c>
      <c r="U488" s="68">
        <v>0.79433590391008391</v>
      </c>
      <c r="V488" s="69">
        <v>823.44467310432174</v>
      </c>
      <c r="W488" s="181">
        <v>47.660154234605031</v>
      </c>
    </row>
    <row r="489" spans="1:23" x14ac:dyDescent="0.2">
      <c r="A489" s="279"/>
      <c r="B489" s="23">
        <v>482</v>
      </c>
      <c r="C489" s="80" t="s">
        <v>227</v>
      </c>
      <c r="D489" s="82">
        <v>3.9</v>
      </c>
      <c r="E489" s="80">
        <v>423</v>
      </c>
      <c r="F489" s="26" t="s">
        <v>248</v>
      </c>
      <c r="G489" s="26" t="s">
        <v>24</v>
      </c>
      <c r="H489" s="23">
        <v>20</v>
      </c>
      <c r="I489" s="23" t="s">
        <v>43</v>
      </c>
      <c r="J489" s="34">
        <f>SUM(K489:O489)</f>
        <v>22.799520000000001</v>
      </c>
      <c r="K489" s="34">
        <v>1.6319999999999999</v>
      </c>
      <c r="L489" s="34">
        <v>3.2</v>
      </c>
      <c r="M489" s="34">
        <v>4.5519999999999998E-2</v>
      </c>
      <c r="N489" s="34"/>
      <c r="O489" s="34">
        <v>17.922000000000001</v>
      </c>
      <c r="P489" s="56">
        <v>1300.72</v>
      </c>
      <c r="Q489" s="34">
        <v>17.922000000000001</v>
      </c>
      <c r="R489" s="34">
        <v>1300.72</v>
      </c>
      <c r="S489" s="61">
        <f>Q489/R489</f>
        <v>1.3778522664370503E-2</v>
      </c>
      <c r="T489" s="67">
        <v>47.850999999999999</v>
      </c>
      <c r="U489" s="68">
        <f>S489*T489</f>
        <v>0.65931608801279296</v>
      </c>
      <c r="V489" s="69">
        <f>S489*60*1000</f>
        <v>826.71135986223021</v>
      </c>
      <c r="W489" s="181">
        <f>V489*T489/1000</f>
        <v>39.558965280767573</v>
      </c>
    </row>
    <row r="490" spans="1:23" x14ac:dyDescent="0.2">
      <c r="A490" s="279"/>
      <c r="B490" s="23">
        <v>483</v>
      </c>
      <c r="C490" s="80" t="s">
        <v>227</v>
      </c>
      <c r="D490" s="82">
        <v>3.9</v>
      </c>
      <c r="E490" s="80">
        <v>423</v>
      </c>
      <c r="F490" s="26" t="s">
        <v>249</v>
      </c>
      <c r="G490" s="26" t="s">
        <v>24</v>
      </c>
      <c r="H490" s="23">
        <v>54</v>
      </c>
      <c r="I490" s="23">
        <v>1990</v>
      </c>
      <c r="J490" s="34">
        <f>SUM(K490:O490)</f>
        <v>54.00808</v>
      </c>
      <c r="K490" s="34">
        <v>5.3550000000000004</v>
      </c>
      <c r="L490" s="34">
        <v>8.64</v>
      </c>
      <c r="M490" s="34">
        <v>-0.99092000000000002</v>
      </c>
      <c r="N490" s="34"/>
      <c r="O490" s="34">
        <v>41.003999999999998</v>
      </c>
      <c r="P490" s="56">
        <v>2969.86</v>
      </c>
      <c r="Q490" s="34">
        <v>41.003999999999998</v>
      </c>
      <c r="R490" s="34">
        <v>2969.86</v>
      </c>
      <c r="S490" s="61">
        <f>Q490/R490</f>
        <v>1.3806711427474694E-2</v>
      </c>
      <c r="T490" s="67">
        <v>47.850999999999999</v>
      </c>
      <c r="U490" s="68">
        <f>S490*T490</f>
        <v>0.66066494851609159</v>
      </c>
      <c r="V490" s="69">
        <f>S490*60*1000</f>
        <v>828.40268564848168</v>
      </c>
      <c r="W490" s="181">
        <f>V490*T490/1000</f>
        <v>39.639896910965497</v>
      </c>
    </row>
    <row r="491" spans="1:23" x14ac:dyDescent="0.2">
      <c r="A491" s="279"/>
      <c r="B491" s="23">
        <v>484</v>
      </c>
      <c r="C491" s="80" t="s">
        <v>227</v>
      </c>
      <c r="D491" s="82">
        <v>3.9</v>
      </c>
      <c r="E491" s="80">
        <v>423</v>
      </c>
      <c r="F491" s="26" t="s">
        <v>250</v>
      </c>
      <c r="G491" s="26" t="s">
        <v>24</v>
      </c>
      <c r="H491" s="23">
        <v>18</v>
      </c>
      <c r="I491" s="23">
        <v>1976</v>
      </c>
      <c r="J491" s="34">
        <f>SUM(K491:O491)</f>
        <v>15.582800000000001</v>
      </c>
      <c r="K491" s="34">
        <v>1.4280000000000002</v>
      </c>
      <c r="L491" s="34">
        <v>2.88</v>
      </c>
      <c r="M491" s="34">
        <v>0.29480000000000001</v>
      </c>
      <c r="N491" s="34"/>
      <c r="O491" s="34">
        <v>10.98</v>
      </c>
      <c r="P491" s="56">
        <v>792.5</v>
      </c>
      <c r="Q491" s="34">
        <v>10.98</v>
      </c>
      <c r="R491" s="34">
        <v>792.5</v>
      </c>
      <c r="S491" s="61">
        <f>Q491/R491</f>
        <v>1.3854889589905363E-2</v>
      </c>
      <c r="T491" s="67">
        <v>47.850999999999999</v>
      </c>
      <c r="U491" s="68">
        <f>S491*T491</f>
        <v>0.66297032176656145</v>
      </c>
      <c r="V491" s="69">
        <f>S491*60*1000</f>
        <v>831.29337539432174</v>
      </c>
      <c r="W491" s="181">
        <f>V491*T491/1000</f>
        <v>39.778219305993687</v>
      </c>
    </row>
    <row r="492" spans="1:23" x14ac:dyDescent="0.2">
      <c r="A492" s="279"/>
      <c r="B492" s="23">
        <v>485</v>
      </c>
      <c r="C492" s="80" t="s">
        <v>227</v>
      </c>
      <c r="D492" s="82">
        <v>3.9</v>
      </c>
      <c r="E492" s="80">
        <v>423</v>
      </c>
      <c r="F492" s="26" t="s">
        <v>251</v>
      </c>
      <c r="G492" s="26" t="s">
        <v>24</v>
      </c>
      <c r="H492" s="23">
        <v>75</v>
      </c>
      <c r="I492" s="23">
        <v>1981</v>
      </c>
      <c r="J492" s="34">
        <f>SUM(K492:O492)</f>
        <v>75.09348</v>
      </c>
      <c r="K492" s="34">
        <v>7.3440000000000003</v>
      </c>
      <c r="L492" s="34">
        <v>11.84</v>
      </c>
      <c r="M492" s="34">
        <v>0.43148000000000003</v>
      </c>
      <c r="N492" s="34"/>
      <c r="O492" s="34">
        <v>55.478000000000002</v>
      </c>
      <c r="P492" s="56">
        <v>4002.6600000000003</v>
      </c>
      <c r="Q492" s="34">
        <v>55.478000000000002</v>
      </c>
      <c r="R492" s="34">
        <v>4002.6600000000003</v>
      </c>
      <c r="S492" s="61">
        <f>Q492/R492</f>
        <v>1.386028291186361E-2</v>
      </c>
      <c r="T492" s="67">
        <v>47.850999999999999</v>
      </c>
      <c r="U492" s="68">
        <f>S492*T492</f>
        <v>0.66322839761558561</v>
      </c>
      <c r="V492" s="69">
        <f>S492*60*1000</f>
        <v>831.61697471181662</v>
      </c>
      <c r="W492" s="181">
        <f>V492*T492/1000</f>
        <v>39.793703856935139</v>
      </c>
    </row>
    <row r="493" spans="1:23" x14ac:dyDescent="0.2">
      <c r="A493" s="279"/>
      <c r="B493" s="23">
        <v>486</v>
      </c>
      <c r="C493" s="80" t="s">
        <v>586</v>
      </c>
      <c r="D493" s="82">
        <v>3.5</v>
      </c>
      <c r="E493" s="80">
        <v>435</v>
      </c>
      <c r="F493" s="44" t="s">
        <v>600</v>
      </c>
      <c r="G493" s="26" t="s">
        <v>24</v>
      </c>
      <c r="H493" s="45">
        <v>50</v>
      </c>
      <c r="I493" s="45">
        <v>1969</v>
      </c>
      <c r="J493" s="34">
        <v>48.953000000000003</v>
      </c>
      <c r="K493" s="34">
        <v>3.43</v>
      </c>
      <c r="L493" s="34">
        <v>9.44</v>
      </c>
      <c r="M493" s="34">
        <v>0.23</v>
      </c>
      <c r="N493" s="34"/>
      <c r="O493" s="34">
        <v>35.838999999999999</v>
      </c>
      <c r="P493" s="58">
        <v>2582.6</v>
      </c>
      <c r="Q493" s="34">
        <v>35.838999999999999</v>
      </c>
      <c r="R493" s="46">
        <v>2582.6</v>
      </c>
      <c r="S493" s="61">
        <v>1.3877100596298304E-2</v>
      </c>
      <c r="T493" s="67">
        <v>60.28</v>
      </c>
      <c r="U493" s="68">
        <v>0.83651162394486178</v>
      </c>
      <c r="V493" s="69">
        <v>832.62603577789832</v>
      </c>
      <c r="W493" s="181">
        <v>50.190697436691714</v>
      </c>
    </row>
    <row r="494" spans="1:23" x14ac:dyDescent="0.2">
      <c r="A494" s="279"/>
      <c r="B494" s="23">
        <v>487</v>
      </c>
      <c r="C494" s="80" t="s">
        <v>227</v>
      </c>
      <c r="D494" s="82">
        <v>3.9</v>
      </c>
      <c r="E494" s="80">
        <v>423</v>
      </c>
      <c r="F494" s="26" t="s">
        <v>252</v>
      </c>
      <c r="G494" s="26" t="s">
        <v>24</v>
      </c>
      <c r="H494" s="23">
        <v>18</v>
      </c>
      <c r="I494" s="23" t="s">
        <v>43</v>
      </c>
      <c r="J494" s="34">
        <f>SUM(K494:O494)</f>
        <v>17.958037000000001</v>
      </c>
      <c r="K494" s="34">
        <v>1.6830000000000001</v>
      </c>
      <c r="L494" s="34">
        <v>2.4213460000000002</v>
      </c>
      <c r="M494" s="34">
        <v>0.23703700000000003</v>
      </c>
      <c r="N494" s="34"/>
      <c r="O494" s="34">
        <v>13.616654</v>
      </c>
      <c r="P494" s="56">
        <v>980.91</v>
      </c>
      <c r="Q494" s="34">
        <v>13.616654</v>
      </c>
      <c r="R494" s="34">
        <v>980.91</v>
      </c>
      <c r="S494" s="61">
        <f>Q494/R494</f>
        <v>1.3881654789939954E-2</v>
      </c>
      <c r="T494" s="67">
        <v>47.850999999999999</v>
      </c>
      <c r="U494" s="68">
        <f>S494*T494</f>
        <v>0.66425106335341677</v>
      </c>
      <c r="V494" s="69">
        <f>S494*60*1000</f>
        <v>832.8992873963972</v>
      </c>
      <c r="W494" s="181">
        <f>V494*T494/1000</f>
        <v>39.855063801205006</v>
      </c>
    </row>
    <row r="495" spans="1:23" x14ac:dyDescent="0.2">
      <c r="A495" s="279"/>
      <c r="B495" s="23">
        <v>488</v>
      </c>
      <c r="C495" s="80" t="s">
        <v>545</v>
      </c>
      <c r="D495" s="82">
        <v>3.9</v>
      </c>
      <c r="E495" s="80">
        <v>423</v>
      </c>
      <c r="F495" s="26" t="s">
        <v>575</v>
      </c>
      <c r="G495" s="26" t="s">
        <v>24</v>
      </c>
      <c r="H495" s="23">
        <v>12</v>
      </c>
      <c r="I495" s="23">
        <v>1961</v>
      </c>
      <c r="J495" s="34">
        <v>11.577999</v>
      </c>
      <c r="K495" s="34">
        <v>0.83855999999999997</v>
      </c>
      <c r="L495" s="34">
        <v>0.12</v>
      </c>
      <c r="M495" s="34">
        <v>-0.12456200000000001</v>
      </c>
      <c r="N495" s="34">
        <v>10.744001000000001</v>
      </c>
      <c r="O495" s="34">
        <v>0</v>
      </c>
      <c r="P495" s="56">
        <v>523.33000000000004</v>
      </c>
      <c r="Q495" s="34">
        <v>7.929284</v>
      </c>
      <c r="R495" s="34">
        <v>569.76</v>
      </c>
      <c r="S495" s="61">
        <v>1.3916884302162313E-2</v>
      </c>
      <c r="T495" s="67">
        <v>51.338999999999999</v>
      </c>
      <c r="U495" s="68">
        <v>0.71447892318871098</v>
      </c>
      <c r="V495" s="69">
        <v>835.01305812973885</v>
      </c>
      <c r="W495" s="181">
        <v>42.868735391322659</v>
      </c>
    </row>
    <row r="496" spans="1:23" x14ac:dyDescent="0.2">
      <c r="A496" s="279"/>
      <c r="B496" s="23">
        <v>489</v>
      </c>
      <c r="C496" s="80" t="s">
        <v>650</v>
      </c>
      <c r="D496" s="82">
        <v>3.5</v>
      </c>
      <c r="E496" s="80">
        <v>435</v>
      </c>
      <c r="F496" s="26" t="s">
        <v>671</v>
      </c>
      <c r="G496" s="26" t="s">
        <v>24</v>
      </c>
      <c r="H496" s="23">
        <v>12</v>
      </c>
      <c r="I496" s="23" t="s">
        <v>43</v>
      </c>
      <c r="J496" s="34">
        <v>13.799999999999999</v>
      </c>
      <c r="K496" s="34">
        <v>1.3545</v>
      </c>
      <c r="L496" s="34">
        <v>2.7290000000000001</v>
      </c>
      <c r="M496" s="34">
        <v>-7.9500000000000001E-2</v>
      </c>
      <c r="N496" s="34">
        <v>0</v>
      </c>
      <c r="O496" s="34">
        <v>9.7959999999999994</v>
      </c>
      <c r="P496" s="56">
        <v>703.77</v>
      </c>
      <c r="Q496" s="34">
        <v>9.7959999999999994</v>
      </c>
      <c r="R496" s="34">
        <v>703.77</v>
      </c>
      <c r="S496" s="61">
        <v>1.3919320232462309E-2</v>
      </c>
      <c r="T496" s="67">
        <v>42.4</v>
      </c>
      <c r="U496" s="68">
        <v>0.59017917785640184</v>
      </c>
      <c r="V496" s="69">
        <v>835.15921394773852</v>
      </c>
      <c r="W496" s="181">
        <v>35.410750671384115</v>
      </c>
    </row>
    <row r="497" spans="1:23" x14ac:dyDescent="0.2">
      <c r="A497" s="279"/>
      <c r="B497" s="23">
        <v>490</v>
      </c>
      <c r="C497" s="80" t="s">
        <v>227</v>
      </c>
      <c r="D497" s="82">
        <v>3.9</v>
      </c>
      <c r="E497" s="80">
        <v>423</v>
      </c>
      <c r="F497" s="26" t="s">
        <v>253</v>
      </c>
      <c r="G497" s="26" t="s">
        <v>24</v>
      </c>
      <c r="H497" s="23">
        <v>14</v>
      </c>
      <c r="I497" s="23" t="s">
        <v>43</v>
      </c>
      <c r="J497" s="34">
        <f>SUM(K497:O497)</f>
        <v>14.751519999999999</v>
      </c>
      <c r="K497" s="34">
        <v>1.6319999999999999</v>
      </c>
      <c r="L497" s="34">
        <v>2.098868</v>
      </c>
      <c r="M497" s="34">
        <v>4.5519999999999998E-2</v>
      </c>
      <c r="N497" s="34"/>
      <c r="O497" s="34">
        <v>10.975132</v>
      </c>
      <c r="P497" s="56">
        <v>788.04</v>
      </c>
      <c r="Q497" s="34">
        <v>10.975132</v>
      </c>
      <c r="R497" s="34">
        <v>788.04</v>
      </c>
      <c r="S497" s="61">
        <f>Q497/R497</f>
        <v>1.3927125526623015E-2</v>
      </c>
      <c r="T497" s="67">
        <v>47.850999999999999</v>
      </c>
      <c r="U497" s="68">
        <f>S497*T497</f>
        <v>0.66642688357443791</v>
      </c>
      <c r="V497" s="69">
        <f>S497*60*1000</f>
        <v>835.62753159738088</v>
      </c>
      <c r="W497" s="181">
        <f>V497*T497/1000</f>
        <v>39.985613014466274</v>
      </c>
    </row>
    <row r="498" spans="1:23" x14ac:dyDescent="0.2">
      <c r="A498" s="279"/>
      <c r="B498" s="23">
        <v>491</v>
      </c>
      <c r="C498" s="80" t="s">
        <v>227</v>
      </c>
      <c r="D498" s="82">
        <v>3.9</v>
      </c>
      <c r="E498" s="80">
        <v>423</v>
      </c>
      <c r="F498" s="26" t="s">
        <v>254</v>
      </c>
      <c r="G498" s="26" t="s">
        <v>24</v>
      </c>
      <c r="H498" s="23">
        <v>45</v>
      </c>
      <c r="I498" s="23">
        <v>1993</v>
      </c>
      <c r="J498" s="34">
        <f>SUM(K498:O498)</f>
        <v>36.799220000000005</v>
      </c>
      <c r="K498" s="34">
        <v>3.8760000000000003</v>
      </c>
      <c r="L498" s="34">
        <v>6.08</v>
      </c>
      <c r="M498" s="34">
        <v>-0.82677999999999996</v>
      </c>
      <c r="N498" s="34"/>
      <c r="O498" s="34">
        <v>27.67</v>
      </c>
      <c r="P498" s="56">
        <v>1984.3300000000002</v>
      </c>
      <c r="Q498" s="34">
        <v>27.67</v>
      </c>
      <c r="R498" s="34">
        <v>1984.3300000000002</v>
      </c>
      <c r="S498" s="61">
        <f>Q498/R498</f>
        <v>1.394425322401012E-2</v>
      </c>
      <c r="T498" s="67">
        <v>47.850999999999999</v>
      </c>
      <c r="U498" s="68">
        <f>S498*T498</f>
        <v>0.66724646102210827</v>
      </c>
      <c r="V498" s="69">
        <f>S498*60*1000</f>
        <v>836.65519344060726</v>
      </c>
      <c r="W498" s="181">
        <f>V498*T498/1000</f>
        <v>40.034787661326497</v>
      </c>
    </row>
    <row r="499" spans="1:23" x14ac:dyDescent="0.2">
      <c r="A499" s="279"/>
      <c r="B499" s="23">
        <v>492</v>
      </c>
      <c r="C499" s="80" t="s">
        <v>227</v>
      </c>
      <c r="D499" s="82">
        <v>3.9</v>
      </c>
      <c r="E499" s="80">
        <v>423</v>
      </c>
      <c r="F499" s="26" t="s">
        <v>255</v>
      </c>
      <c r="G499" s="26" t="s">
        <v>24</v>
      </c>
      <c r="H499" s="23">
        <v>75</v>
      </c>
      <c r="I499" s="23">
        <v>1974</v>
      </c>
      <c r="J499" s="34">
        <f>SUM(K499:O499)</f>
        <v>75.96051700000001</v>
      </c>
      <c r="K499" s="34">
        <v>8.109</v>
      </c>
      <c r="L499" s="34">
        <v>12</v>
      </c>
      <c r="M499" s="34">
        <v>-0.24948300000000001</v>
      </c>
      <c r="N499" s="34"/>
      <c r="O499" s="34">
        <v>56.101000000000006</v>
      </c>
      <c r="P499" s="56">
        <v>4019.8</v>
      </c>
      <c r="Q499" s="34">
        <v>56.101000000000006</v>
      </c>
      <c r="R499" s="34">
        <v>4019.8</v>
      </c>
      <c r="S499" s="61">
        <f>Q499/R499</f>
        <v>1.3956166973481269E-2</v>
      </c>
      <c r="T499" s="67">
        <v>47.850999999999999</v>
      </c>
      <c r="U499" s="68">
        <f>S499*T499</f>
        <v>0.66781654584805217</v>
      </c>
      <c r="V499" s="69">
        <f>S499*60*1000</f>
        <v>837.37001840887615</v>
      </c>
      <c r="W499" s="181">
        <f>V499*T499/1000</f>
        <v>40.068992750883133</v>
      </c>
    </row>
    <row r="500" spans="1:23" x14ac:dyDescent="0.2">
      <c r="A500" s="279"/>
      <c r="B500" s="23">
        <v>493</v>
      </c>
      <c r="C500" s="80" t="s">
        <v>227</v>
      </c>
      <c r="D500" s="82">
        <v>3.9</v>
      </c>
      <c r="E500" s="80">
        <v>423</v>
      </c>
      <c r="F500" s="26" t="s">
        <v>256</v>
      </c>
      <c r="G500" s="26" t="s">
        <v>24</v>
      </c>
      <c r="H500" s="23">
        <v>45</v>
      </c>
      <c r="I500" s="23">
        <v>1986</v>
      </c>
      <c r="J500" s="34">
        <f>SUM(K500:O500)</f>
        <v>42.848500000000001</v>
      </c>
      <c r="K500" s="34">
        <v>3.5700000000000003</v>
      </c>
      <c r="L500" s="34">
        <v>7.2</v>
      </c>
      <c r="M500" s="34">
        <v>-0.67949999999999999</v>
      </c>
      <c r="N500" s="34"/>
      <c r="O500" s="34">
        <v>32.758000000000003</v>
      </c>
      <c r="P500" s="56">
        <v>2339.9299999999998</v>
      </c>
      <c r="Q500" s="34">
        <v>32.758000000000003</v>
      </c>
      <c r="R500" s="34">
        <v>2339.9299999999998</v>
      </c>
      <c r="S500" s="61">
        <f>Q500/R500</f>
        <v>1.3999564089524047E-2</v>
      </c>
      <c r="T500" s="67">
        <v>47.850999999999999</v>
      </c>
      <c r="U500" s="68">
        <f>S500*T500</f>
        <v>0.66989314124781518</v>
      </c>
      <c r="V500" s="69">
        <f>S500*60*1000</f>
        <v>839.97384537144285</v>
      </c>
      <c r="W500" s="181">
        <f>V500*T500/1000</f>
        <v>40.193588474868911</v>
      </c>
    </row>
    <row r="501" spans="1:23" x14ac:dyDescent="0.2">
      <c r="A501" s="279"/>
      <c r="B501" s="23">
        <v>494</v>
      </c>
      <c r="C501" s="80" t="s">
        <v>227</v>
      </c>
      <c r="D501" s="82">
        <v>3.9</v>
      </c>
      <c r="E501" s="80">
        <v>423</v>
      </c>
      <c r="F501" s="26" t="s">
        <v>257</v>
      </c>
      <c r="G501" s="26" t="s">
        <v>24</v>
      </c>
      <c r="H501" s="23">
        <v>45</v>
      </c>
      <c r="I501" s="23" t="s">
        <v>43</v>
      </c>
      <c r="J501" s="34">
        <f>SUM(K501:O501)</f>
        <v>44.335660000000004</v>
      </c>
      <c r="K501" s="34">
        <v>5.4060000000000006</v>
      </c>
      <c r="L501" s="34">
        <v>6.3164760000000006</v>
      </c>
      <c r="M501" s="34">
        <v>-0.20333999999999999</v>
      </c>
      <c r="N501" s="34"/>
      <c r="O501" s="34">
        <v>32.816524000000001</v>
      </c>
      <c r="P501" s="56">
        <v>2342.2800000000002</v>
      </c>
      <c r="Q501" s="34">
        <v>32.816524000000001</v>
      </c>
      <c r="R501" s="34">
        <v>2342.2800000000002</v>
      </c>
      <c r="S501" s="61">
        <f>Q501/R501</f>
        <v>1.4010504294960466E-2</v>
      </c>
      <c r="T501" s="67">
        <v>47.850999999999999</v>
      </c>
      <c r="U501" s="68">
        <f>S501*T501</f>
        <v>0.67041664101815324</v>
      </c>
      <c r="V501" s="69">
        <f>S501*60*1000</f>
        <v>840.63025769762794</v>
      </c>
      <c r="W501" s="181">
        <f>V501*T501/1000</f>
        <v>40.224998461089193</v>
      </c>
    </row>
    <row r="502" spans="1:23" x14ac:dyDescent="0.2">
      <c r="A502" s="279"/>
      <c r="B502" s="23">
        <v>495</v>
      </c>
      <c r="C502" s="80" t="s">
        <v>503</v>
      </c>
      <c r="D502" s="88">
        <v>3.7</v>
      </c>
      <c r="E502" s="20">
        <v>429</v>
      </c>
      <c r="F502" s="81" t="s">
        <v>530</v>
      </c>
      <c r="G502" s="81" t="s">
        <v>24</v>
      </c>
      <c r="H502" s="80">
        <v>50</v>
      </c>
      <c r="I502" s="80">
        <v>1988</v>
      </c>
      <c r="J502" s="34">
        <v>44.59</v>
      </c>
      <c r="K502" s="34">
        <v>3.774</v>
      </c>
      <c r="L502" s="34">
        <v>7.2822899999999997</v>
      </c>
      <c r="M502" s="34">
        <v>0.27245000000000003</v>
      </c>
      <c r="N502" s="34">
        <v>0</v>
      </c>
      <c r="O502" s="34">
        <v>33.533709999999999</v>
      </c>
      <c r="P502" s="84">
        <v>2389.81</v>
      </c>
      <c r="Q502" s="34">
        <v>33.533709999999999</v>
      </c>
      <c r="R502" s="83">
        <v>2389.81</v>
      </c>
      <c r="S502" s="61">
        <v>1.4031956515371515E-2</v>
      </c>
      <c r="T502" s="67">
        <v>57.878999999999998</v>
      </c>
      <c r="U502" s="68">
        <v>0.81215561115318791</v>
      </c>
      <c r="V502" s="69">
        <v>841.91739092229091</v>
      </c>
      <c r="W502" s="181">
        <v>48.729336669191277</v>
      </c>
    </row>
    <row r="503" spans="1:23" x14ac:dyDescent="0.2">
      <c r="A503" s="279"/>
      <c r="B503" s="23">
        <v>496</v>
      </c>
      <c r="C503" s="80" t="s">
        <v>990</v>
      </c>
      <c r="D503" s="82">
        <v>3.1</v>
      </c>
      <c r="E503" s="80">
        <v>447</v>
      </c>
      <c r="F503" s="81" t="s">
        <v>964</v>
      </c>
      <c r="G503" s="81"/>
      <c r="H503" s="80">
        <v>60</v>
      </c>
      <c r="I503" s="80">
        <v>1985</v>
      </c>
      <c r="J503" s="83">
        <v>63.496000000000002</v>
      </c>
      <c r="K503" s="83">
        <v>8.6228250000000006</v>
      </c>
      <c r="L503" s="83">
        <v>10.80954</v>
      </c>
      <c r="M503" s="83">
        <v>-0.156828</v>
      </c>
      <c r="N503" s="83">
        <v>0</v>
      </c>
      <c r="O503" s="83">
        <v>44.220460000000003</v>
      </c>
      <c r="P503" s="84">
        <v>3133.55</v>
      </c>
      <c r="Q503" s="83">
        <v>44.220460000000003</v>
      </c>
      <c r="R503" s="83">
        <v>3133.55</v>
      </c>
      <c r="S503" s="85">
        <v>1.4111936940530707E-2</v>
      </c>
      <c r="T503" s="86">
        <v>51.6</v>
      </c>
      <c r="U503" s="86">
        <v>0.72817594613138448</v>
      </c>
      <c r="V503" s="87">
        <v>846.71621643184244</v>
      </c>
      <c r="W503" s="182">
        <v>43.690556767883074</v>
      </c>
    </row>
    <row r="504" spans="1:23" x14ac:dyDescent="0.2">
      <c r="A504" s="279"/>
      <c r="B504" s="23">
        <v>497</v>
      </c>
      <c r="C504" s="80" t="s">
        <v>691</v>
      </c>
      <c r="D504" s="88">
        <v>3.1</v>
      </c>
      <c r="E504" s="20">
        <v>447</v>
      </c>
      <c r="F504" s="89" t="s">
        <v>712</v>
      </c>
      <c r="G504" s="26" t="s">
        <v>24</v>
      </c>
      <c r="H504" s="23">
        <v>30</v>
      </c>
      <c r="I504" s="23">
        <v>1990</v>
      </c>
      <c r="J504" s="34">
        <v>31.491</v>
      </c>
      <c r="K504" s="34">
        <v>2.78</v>
      </c>
      <c r="L504" s="34">
        <v>5.26</v>
      </c>
      <c r="M504" s="34">
        <v>1.56</v>
      </c>
      <c r="N504" s="34"/>
      <c r="O504" s="34">
        <v>21.89</v>
      </c>
      <c r="P504" s="56">
        <v>1550.85</v>
      </c>
      <c r="Q504" s="34">
        <v>21.89</v>
      </c>
      <c r="R504" s="34">
        <v>1550.85</v>
      </c>
      <c r="S504" s="61">
        <v>1.4114840248895769E-2</v>
      </c>
      <c r="T504" s="67">
        <v>70.305000000000007</v>
      </c>
      <c r="U504" s="68">
        <v>0.99234384369861706</v>
      </c>
      <c r="V504" s="69">
        <v>846.89041493374611</v>
      </c>
      <c r="W504" s="181">
        <v>59.540630621917032</v>
      </c>
    </row>
    <row r="505" spans="1:23" x14ac:dyDescent="0.2">
      <c r="A505" s="279"/>
      <c r="B505" s="23">
        <v>498</v>
      </c>
      <c r="C505" s="80" t="s">
        <v>333</v>
      </c>
      <c r="D505" s="82">
        <v>6</v>
      </c>
      <c r="E505" s="80">
        <v>372</v>
      </c>
      <c r="F505" s="26" t="s">
        <v>360</v>
      </c>
      <c r="G505" s="26"/>
      <c r="H505" s="23">
        <v>61</v>
      </c>
      <c r="I505" s="23">
        <v>1983</v>
      </c>
      <c r="J505" s="34">
        <v>77.622299999999996</v>
      </c>
      <c r="K505" s="34">
        <v>13.772</v>
      </c>
      <c r="L505" s="34">
        <v>6</v>
      </c>
      <c r="M505" s="34">
        <v>1.7817000000000001</v>
      </c>
      <c r="N505" s="34">
        <v>0</v>
      </c>
      <c r="O505" s="34">
        <v>56.068600000000004</v>
      </c>
      <c r="P505" s="56">
        <v>3942.51</v>
      </c>
      <c r="Q505" s="34">
        <v>56.068600000000004</v>
      </c>
      <c r="R505" s="34">
        <v>3942.51</v>
      </c>
      <c r="S505" s="61">
        <v>1.422154921610852E-2</v>
      </c>
      <c r="T505" s="67">
        <v>56.2</v>
      </c>
      <c r="U505" s="68">
        <v>0.79925106594529882</v>
      </c>
      <c r="V505" s="69">
        <v>853.29295296651117</v>
      </c>
      <c r="W505" s="181">
        <v>47.955063956717929</v>
      </c>
    </row>
    <row r="506" spans="1:23" x14ac:dyDescent="0.2">
      <c r="A506" s="279"/>
      <c r="B506" s="23">
        <v>499</v>
      </c>
      <c r="C506" s="80" t="s">
        <v>650</v>
      </c>
      <c r="D506" s="82">
        <v>3.5</v>
      </c>
      <c r="E506" s="80">
        <v>435</v>
      </c>
      <c r="F506" s="26" t="s">
        <v>672</v>
      </c>
      <c r="G506" s="26" t="s">
        <v>24</v>
      </c>
      <c r="H506" s="23">
        <v>45</v>
      </c>
      <c r="I506" s="23" t="s">
        <v>43</v>
      </c>
      <c r="J506" s="34">
        <v>40.370099999999994</v>
      </c>
      <c r="K506" s="34">
        <v>3.8089</v>
      </c>
      <c r="L506" s="34">
        <v>10.148999999999999</v>
      </c>
      <c r="M506" s="34">
        <v>-0.35189999999999999</v>
      </c>
      <c r="N506" s="34">
        <v>0</v>
      </c>
      <c r="O506" s="34">
        <v>26.764099999999999</v>
      </c>
      <c r="P506" s="56">
        <v>1880.43</v>
      </c>
      <c r="Q506" s="34">
        <v>26.764099999999999</v>
      </c>
      <c r="R506" s="34">
        <v>1880.43</v>
      </c>
      <c r="S506" s="61">
        <v>1.4232967991363676E-2</v>
      </c>
      <c r="T506" s="67">
        <v>42.4</v>
      </c>
      <c r="U506" s="68">
        <v>0.60347784283381989</v>
      </c>
      <c r="V506" s="69">
        <v>853.9780794818206</v>
      </c>
      <c r="W506" s="181">
        <v>36.208670570029192</v>
      </c>
    </row>
    <row r="507" spans="1:23" x14ac:dyDescent="0.2">
      <c r="A507" s="279"/>
      <c r="B507" s="23">
        <v>500</v>
      </c>
      <c r="C507" s="80" t="s">
        <v>650</v>
      </c>
      <c r="D507" s="82">
        <v>3.5</v>
      </c>
      <c r="E507" s="80">
        <v>435</v>
      </c>
      <c r="F507" s="26" t="s">
        <v>673</v>
      </c>
      <c r="G507" s="26" t="s">
        <v>24</v>
      </c>
      <c r="H507" s="23">
        <v>25</v>
      </c>
      <c r="I507" s="23" t="s">
        <v>43</v>
      </c>
      <c r="J507" s="34">
        <v>23.66</v>
      </c>
      <c r="K507" s="34">
        <v>1.4629000000000001</v>
      </c>
      <c r="L507" s="34">
        <v>3.6385000000000001</v>
      </c>
      <c r="M507" s="34">
        <v>0.22009999999999999</v>
      </c>
      <c r="N507" s="34">
        <v>0</v>
      </c>
      <c r="O507" s="34">
        <v>18.3385</v>
      </c>
      <c r="P507" s="56">
        <v>1284.2</v>
      </c>
      <c r="Q507" s="34">
        <v>18.3385</v>
      </c>
      <c r="R507" s="34">
        <v>1284.2</v>
      </c>
      <c r="S507" s="61">
        <v>1.4280096558168509E-2</v>
      </c>
      <c r="T507" s="67">
        <v>42.4</v>
      </c>
      <c r="U507" s="68">
        <v>0.60547609406634473</v>
      </c>
      <c r="V507" s="69">
        <v>856.80579349011055</v>
      </c>
      <c r="W507" s="181">
        <v>36.328565643980681</v>
      </c>
    </row>
    <row r="508" spans="1:23" x14ac:dyDescent="0.2">
      <c r="A508" s="279"/>
      <c r="B508" s="23">
        <v>501</v>
      </c>
      <c r="C508" s="80" t="s">
        <v>650</v>
      </c>
      <c r="D508" s="82">
        <v>3.5</v>
      </c>
      <c r="E508" s="80">
        <v>435</v>
      </c>
      <c r="F508" s="26" t="s">
        <v>674</v>
      </c>
      <c r="G508" s="26" t="s">
        <v>24</v>
      </c>
      <c r="H508" s="23">
        <v>20</v>
      </c>
      <c r="I508" s="23" t="s">
        <v>43</v>
      </c>
      <c r="J508" s="34">
        <v>21.4</v>
      </c>
      <c r="K508" s="34">
        <v>1.5169999999999999</v>
      </c>
      <c r="L508" s="34">
        <v>3.923</v>
      </c>
      <c r="M508" s="34">
        <v>0.16600000000000001</v>
      </c>
      <c r="N508" s="34">
        <v>0</v>
      </c>
      <c r="O508" s="34">
        <v>15.794</v>
      </c>
      <c r="P508" s="56">
        <v>1105.43</v>
      </c>
      <c r="Q508" s="34">
        <v>15.794</v>
      </c>
      <c r="R508" s="34">
        <v>1105.43</v>
      </c>
      <c r="S508" s="61">
        <v>1.4287652768605882E-2</v>
      </c>
      <c r="T508" s="67">
        <v>42.4</v>
      </c>
      <c r="U508" s="68">
        <v>0.60579647738888931</v>
      </c>
      <c r="V508" s="69">
        <v>857.25916611635284</v>
      </c>
      <c r="W508" s="181">
        <v>36.347788643333359</v>
      </c>
    </row>
    <row r="509" spans="1:23" x14ac:dyDescent="0.2">
      <c r="A509" s="279"/>
      <c r="B509" s="23">
        <v>502</v>
      </c>
      <c r="C509" s="80" t="s">
        <v>990</v>
      </c>
      <c r="D509" s="82">
        <v>3.1</v>
      </c>
      <c r="E509" s="80">
        <v>447</v>
      </c>
      <c r="F509" s="81" t="s">
        <v>965</v>
      </c>
      <c r="G509" s="81"/>
      <c r="H509" s="80">
        <v>70</v>
      </c>
      <c r="I509" s="80" t="s">
        <v>43</v>
      </c>
      <c r="J509" s="83">
        <v>40.003999999999998</v>
      </c>
      <c r="K509" s="83">
        <v>6.5817050000000004</v>
      </c>
      <c r="L509" s="83">
        <v>0.33317999999999998</v>
      </c>
      <c r="M509" s="83">
        <v>0</v>
      </c>
      <c r="N509" s="83">
        <v>0</v>
      </c>
      <c r="O509" s="83">
        <v>29.970092000000001</v>
      </c>
      <c r="P509" s="84">
        <v>2072.2600000000002</v>
      </c>
      <c r="Q509" s="83">
        <v>29.970092000000001</v>
      </c>
      <c r="R509" s="83">
        <v>2072.2600000000002</v>
      </c>
      <c r="S509" s="85">
        <v>1.4462515321436498E-2</v>
      </c>
      <c r="T509" s="86">
        <v>51.6</v>
      </c>
      <c r="U509" s="86">
        <v>0.7462657905861233</v>
      </c>
      <c r="V509" s="87">
        <v>867.75091928618986</v>
      </c>
      <c r="W509" s="182">
        <v>44.775947435167403</v>
      </c>
    </row>
    <row r="510" spans="1:23" x14ac:dyDescent="0.2">
      <c r="A510" s="279"/>
      <c r="B510" s="23">
        <v>503</v>
      </c>
      <c r="C510" s="80" t="s">
        <v>141</v>
      </c>
      <c r="D510" s="88">
        <v>3.3</v>
      </c>
      <c r="E510" s="20">
        <v>441</v>
      </c>
      <c r="F510" s="40" t="s">
        <v>162</v>
      </c>
      <c r="G510" s="26" t="s">
        <v>24</v>
      </c>
      <c r="H510" s="23">
        <v>16</v>
      </c>
      <c r="I510" s="23">
        <v>1930</v>
      </c>
      <c r="J510" s="34">
        <v>15.29</v>
      </c>
      <c r="K510" s="34">
        <v>0.81599999999999995</v>
      </c>
      <c r="L510" s="34">
        <v>3.3633999999999999</v>
      </c>
      <c r="M510" s="34"/>
      <c r="N510" s="34">
        <v>1.9999</v>
      </c>
      <c r="O510" s="34">
        <v>9.1110000000000007</v>
      </c>
      <c r="P510" s="56">
        <v>899</v>
      </c>
      <c r="Q510" s="34">
        <v>8.4499999999999993</v>
      </c>
      <c r="R510" s="34">
        <v>584.14</v>
      </c>
      <c r="S510" s="61">
        <v>1.4465710274934091E-2</v>
      </c>
      <c r="T510" s="67">
        <v>92.105000000000004</v>
      </c>
      <c r="U510" s="68">
        <v>1.3323642448728046</v>
      </c>
      <c r="V510" s="69">
        <v>867.94261649604539</v>
      </c>
      <c r="W510" s="181">
        <v>79.941854692368253</v>
      </c>
    </row>
    <row r="511" spans="1:23" x14ac:dyDescent="0.2">
      <c r="A511" s="279"/>
      <c r="B511" s="23">
        <v>504</v>
      </c>
      <c r="C511" s="80" t="s">
        <v>503</v>
      </c>
      <c r="D511" s="88">
        <v>3.7</v>
      </c>
      <c r="E511" s="20">
        <v>429</v>
      </c>
      <c r="F511" s="81" t="s">
        <v>536</v>
      </c>
      <c r="G511" s="81" t="s">
        <v>24</v>
      </c>
      <c r="H511" s="80">
        <v>26</v>
      </c>
      <c r="I511" s="93">
        <v>1998</v>
      </c>
      <c r="J511" s="34">
        <v>34.619999999999997</v>
      </c>
      <c r="K511" s="34">
        <v>3.0089999999999999</v>
      </c>
      <c r="L511" s="34">
        <v>5.1433669999999996</v>
      </c>
      <c r="M511" s="34">
        <v>1.23129</v>
      </c>
      <c r="N511" s="34">
        <v>0</v>
      </c>
      <c r="O511" s="34">
        <v>26.46763</v>
      </c>
      <c r="P511" s="84">
        <v>1812.49</v>
      </c>
      <c r="Q511" s="34">
        <v>26.46763</v>
      </c>
      <c r="R511" s="83">
        <v>1812.49</v>
      </c>
      <c r="S511" s="61">
        <v>1.4602910912611931E-2</v>
      </c>
      <c r="T511" s="67">
        <v>57.878999999999998</v>
      </c>
      <c r="U511" s="68">
        <v>0.84520188071106594</v>
      </c>
      <c r="V511" s="69">
        <v>876.17465475671588</v>
      </c>
      <c r="W511" s="181">
        <v>50.712112842663956</v>
      </c>
    </row>
    <row r="512" spans="1:23" x14ac:dyDescent="0.2">
      <c r="A512" s="279"/>
      <c r="B512" s="23">
        <v>505</v>
      </c>
      <c r="C512" s="80" t="s">
        <v>586</v>
      </c>
      <c r="D512" s="82">
        <v>3.5</v>
      </c>
      <c r="E512" s="80">
        <v>435</v>
      </c>
      <c r="F512" s="44" t="s">
        <v>602</v>
      </c>
      <c r="G512" s="26" t="s">
        <v>24</v>
      </c>
      <c r="H512" s="45">
        <v>45</v>
      </c>
      <c r="I512" s="45">
        <v>1971</v>
      </c>
      <c r="J512" s="34">
        <v>39.893999999999998</v>
      </c>
      <c r="K512" s="34">
        <v>3.5950000000000002</v>
      </c>
      <c r="L512" s="34">
        <v>8.7590000000000003</v>
      </c>
      <c r="M512" s="34">
        <v>-0.38</v>
      </c>
      <c r="N512" s="34"/>
      <c r="O512" s="34">
        <v>27.92</v>
      </c>
      <c r="P512" s="58">
        <v>1906.15</v>
      </c>
      <c r="Q512" s="34">
        <v>27.92</v>
      </c>
      <c r="R512" s="46">
        <v>1906.2</v>
      </c>
      <c r="S512" s="61">
        <v>1.4646941559122863E-2</v>
      </c>
      <c r="T512" s="67">
        <v>60.28</v>
      </c>
      <c r="U512" s="68">
        <v>0.88291763718392613</v>
      </c>
      <c r="V512" s="69">
        <v>878.81649354737181</v>
      </c>
      <c r="W512" s="181">
        <v>52.975058231035575</v>
      </c>
    </row>
    <row r="513" spans="1:23" x14ac:dyDescent="0.2">
      <c r="A513" s="279"/>
      <c r="B513" s="23">
        <v>506</v>
      </c>
      <c r="C513" s="80" t="s">
        <v>990</v>
      </c>
      <c r="D513" s="82">
        <v>3.1</v>
      </c>
      <c r="E513" s="80">
        <v>447</v>
      </c>
      <c r="F513" s="81" t="s">
        <v>966</v>
      </c>
      <c r="G513" s="81"/>
      <c r="H513" s="80">
        <v>60</v>
      </c>
      <c r="I513" s="80">
        <v>1980</v>
      </c>
      <c r="J513" s="83">
        <v>68.974000000000004</v>
      </c>
      <c r="K513" s="83">
        <v>7.1135359999999999</v>
      </c>
      <c r="L513" s="83">
        <v>14.312340000000001</v>
      </c>
      <c r="M513" s="83">
        <v>-0.12653800000000001</v>
      </c>
      <c r="N513" s="83">
        <v>0</v>
      </c>
      <c r="O513" s="83">
        <v>47.674660000000003</v>
      </c>
      <c r="P513" s="84">
        <v>3250.97</v>
      </c>
      <c r="Q513" s="83">
        <v>47.674660000000003</v>
      </c>
      <c r="R513" s="83">
        <v>3250.97</v>
      </c>
      <c r="S513" s="85">
        <v>1.4664749290211847E-2</v>
      </c>
      <c r="T513" s="86">
        <v>51.6</v>
      </c>
      <c r="U513" s="86">
        <v>0.75670106337493137</v>
      </c>
      <c r="V513" s="87">
        <v>879.88495741271083</v>
      </c>
      <c r="W513" s="182">
        <v>45.402063802495881</v>
      </c>
    </row>
    <row r="514" spans="1:23" x14ac:dyDescent="0.2">
      <c r="A514" s="279"/>
      <c r="B514" s="23">
        <v>507</v>
      </c>
      <c r="C514" s="80" t="s">
        <v>586</v>
      </c>
      <c r="D514" s="82">
        <v>3.5</v>
      </c>
      <c r="E514" s="80">
        <v>435</v>
      </c>
      <c r="F514" s="44" t="s">
        <v>601</v>
      </c>
      <c r="G514" s="26" t="s">
        <v>24</v>
      </c>
      <c r="H514" s="45">
        <v>40</v>
      </c>
      <c r="I514" s="45">
        <v>1980</v>
      </c>
      <c r="J514" s="34">
        <v>43.1</v>
      </c>
      <c r="K514" s="34">
        <v>3.42</v>
      </c>
      <c r="L514" s="34">
        <v>7.33</v>
      </c>
      <c r="M514" s="34">
        <v>-0.05</v>
      </c>
      <c r="N514" s="34"/>
      <c r="O514" s="34">
        <v>32.47</v>
      </c>
      <c r="P514" s="58">
        <v>2208.7600000000002</v>
      </c>
      <c r="Q514" s="34">
        <v>32.47</v>
      </c>
      <c r="R514" s="46">
        <v>2208.8000000000002</v>
      </c>
      <c r="S514" s="61">
        <v>1.4700289750090545E-2</v>
      </c>
      <c r="T514" s="67">
        <v>60.28</v>
      </c>
      <c r="U514" s="68">
        <v>0.88613346613545807</v>
      </c>
      <c r="V514" s="69">
        <v>882.01738500543274</v>
      </c>
      <c r="W514" s="181">
        <v>53.16800796812749</v>
      </c>
    </row>
    <row r="515" spans="1:23" x14ac:dyDescent="0.2">
      <c r="A515" s="279"/>
      <c r="B515" s="23">
        <v>508</v>
      </c>
      <c r="C515" s="80" t="s">
        <v>333</v>
      </c>
      <c r="D515" s="82">
        <v>6</v>
      </c>
      <c r="E515" s="80">
        <v>372</v>
      </c>
      <c r="F515" s="26" t="s">
        <v>361</v>
      </c>
      <c r="G515" s="26" t="s">
        <v>348</v>
      </c>
      <c r="H515" s="23">
        <v>60</v>
      </c>
      <c r="I515" s="23">
        <v>1985</v>
      </c>
      <c r="J515" s="34">
        <v>76.566699999999997</v>
      </c>
      <c r="K515" s="34">
        <v>10.107200000000001</v>
      </c>
      <c r="L515" s="34">
        <v>6</v>
      </c>
      <c r="M515" s="34">
        <v>2.625</v>
      </c>
      <c r="N515" s="34">
        <v>0</v>
      </c>
      <c r="O515" s="34">
        <v>57.834499999999998</v>
      </c>
      <c r="P515" s="56">
        <v>393.56</v>
      </c>
      <c r="Q515" s="34">
        <v>57.834499999999998</v>
      </c>
      <c r="R515" s="34">
        <v>3930.56</v>
      </c>
      <c r="S515" s="61">
        <v>1.4714061100708296E-2</v>
      </c>
      <c r="T515" s="67">
        <v>56.2</v>
      </c>
      <c r="U515" s="68">
        <v>0.82693023385980635</v>
      </c>
      <c r="V515" s="69">
        <v>882.84366604249772</v>
      </c>
      <c r="W515" s="181">
        <v>49.615814031588371</v>
      </c>
    </row>
    <row r="516" spans="1:23" x14ac:dyDescent="0.2">
      <c r="A516" s="279"/>
      <c r="B516" s="23">
        <v>509</v>
      </c>
      <c r="C516" s="80" t="s">
        <v>650</v>
      </c>
      <c r="D516" s="82">
        <v>3.5</v>
      </c>
      <c r="E516" s="80">
        <v>435</v>
      </c>
      <c r="F516" s="26" t="s">
        <v>675</v>
      </c>
      <c r="G516" s="26" t="s">
        <v>24</v>
      </c>
      <c r="H516" s="23">
        <v>20</v>
      </c>
      <c r="I516" s="23" t="s">
        <v>43</v>
      </c>
      <c r="J516" s="34">
        <v>22.4</v>
      </c>
      <c r="K516" s="34">
        <v>2.113</v>
      </c>
      <c r="L516" s="34">
        <v>4.2925000000000004</v>
      </c>
      <c r="M516" s="34">
        <v>2.9000000000000001E-2</v>
      </c>
      <c r="N516" s="34">
        <v>0</v>
      </c>
      <c r="O516" s="34">
        <v>15.9655</v>
      </c>
      <c r="P516" s="56">
        <v>1084.25</v>
      </c>
      <c r="Q516" s="34">
        <v>15.9655</v>
      </c>
      <c r="R516" s="34">
        <v>1084.25</v>
      </c>
      <c r="S516" s="61">
        <v>1.4724925063407886E-2</v>
      </c>
      <c r="T516" s="67">
        <v>42.4</v>
      </c>
      <c r="U516" s="68">
        <v>0.62433682268849433</v>
      </c>
      <c r="V516" s="69">
        <v>883.49550380447317</v>
      </c>
      <c r="W516" s="181">
        <v>37.460209361309659</v>
      </c>
    </row>
    <row r="517" spans="1:23" x14ac:dyDescent="0.2">
      <c r="A517" s="279"/>
      <c r="B517" s="23">
        <v>510</v>
      </c>
      <c r="C517" s="80" t="s">
        <v>292</v>
      </c>
      <c r="D517" s="88">
        <v>3.9</v>
      </c>
      <c r="E517" s="20">
        <v>423</v>
      </c>
      <c r="F517" s="26" t="s">
        <v>315</v>
      </c>
      <c r="G517" s="26"/>
      <c r="H517" s="23">
        <v>57</v>
      </c>
      <c r="I517" s="23">
        <v>1982</v>
      </c>
      <c r="J517" s="34">
        <v>74.010000000000005</v>
      </c>
      <c r="K517" s="34">
        <v>7.5262890000000002</v>
      </c>
      <c r="L517" s="34">
        <v>15.418998</v>
      </c>
      <c r="M517" s="34">
        <v>-0.33528999999999998</v>
      </c>
      <c r="N517" s="34">
        <v>0</v>
      </c>
      <c r="O517" s="34">
        <v>51.400002999999998</v>
      </c>
      <c r="P517" s="56">
        <v>3486.09</v>
      </c>
      <c r="Q517" s="34">
        <v>51.400002999999998</v>
      </c>
      <c r="R517" s="34">
        <v>3486.09</v>
      </c>
      <c r="S517" s="61">
        <v>1.4744313256399001E-2</v>
      </c>
      <c r="T517" s="67">
        <v>53.41</v>
      </c>
      <c r="U517" s="68">
        <v>0.78749377102427065</v>
      </c>
      <c r="V517" s="69">
        <v>884.65879538394006</v>
      </c>
      <c r="W517" s="181">
        <v>47.249626261456235</v>
      </c>
    </row>
    <row r="518" spans="1:23" x14ac:dyDescent="0.2">
      <c r="A518" s="279"/>
      <c r="B518" s="23">
        <v>511</v>
      </c>
      <c r="C518" s="80" t="s">
        <v>333</v>
      </c>
      <c r="D518" s="82">
        <v>6</v>
      </c>
      <c r="E518" s="80">
        <v>372</v>
      </c>
      <c r="F518" s="26" t="s">
        <v>364</v>
      </c>
      <c r="G518" s="26"/>
      <c r="H518" s="23">
        <v>67</v>
      </c>
      <c r="I518" s="23">
        <v>1991</v>
      </c>
      <c r="J518" s="34">
        <v>38.125900000000001</v>
      </c>
      <c r="K518" s="34">
        <v>4.2699999999999996</v>
      </c>
      <c r="L518" s="34">
        <v>0.72</v>
      </c>
      <c r="M518" s="34">
        <v>-0.27689999999999998</v>
      </c>
      <c r="N518" s="34">
        <v>6.0143000000000004</v>
      </c>
      <c r="O518" s="34">
        <v>27.398499999999999</v>
      </c>
      <c r="P518" s="56">
        <v>2054.02</v>
      </c>
      <c r="Q518" s="34">
        <v>30.2882</v>
      </c>
      <c r="R518" s="34">
        <v>2054.02</v>
      </c>
      <c r="S518" s="61">
        <v>1.4745815522731034E-2</v>
      </c>
      <c r="T518" s="67">
        <v>56.2</v>
      </c>
      <c r="U518" s="68">
        <v>0.82871483237748422</v>
      </c>
      <c r="V518" s="69">
        <v>884.74893136386208</v>
      </c>
      <c r="W518" s="181">
        <v>49.722889942649054</v>
      </c>
    </row>
    <row r="519" spans="1:23" x14ac:dyDescent="0.2">
      <c r="A519" s="279"/>
      <c r="B519" s="23">
        <v>512</v>
      </c>
      <c r="C519" s="80" t="s">
        <v>141</v>
      </c>
      <c r="D519" s="82">
        <v>3.3</v>
      </c>
      <c r="E519" s="80">
        <v>411</v>
      </c>
      <c r="F519" s="40" t="s">
        <v>167</v>
      </c>
      <c r="G519" s="26" t="s">
        <v>24</v>
      </c>
      <c r="H519" s="23">
        <v>15</v>
      </c>
      <c r="I519" s="23">
        <v>1987</v>
      </c>
      <c r="J519" s="34">
        <v>13.23</v>
      </c>
      <c r="K519" s="34">
        <v>1.02</v>
      </c>
      <c r="L519" s="34">
        <v>1.8106</v>
      </c>
      <c r="M519" s="34"/>
      <c r="N519" s="34"/>
      <c r="O519" s="34">
        <v>10.398999999999999</v>
      </c>
      <c r="P519" s="56">
        <v>704.83</v>
      </c>
      <c r="Q519" s="34">
        <v>10.398999999999999</v>
      </c>
      <c r="R519" s="34">
        <v>704.83</v>
      </c>
      <c r="S519" s="61">
        <v>1.4753912290907025E-2</v>
      </c>
      <c r="T519" s="67">
        <v>92.105000000000004</v>
      </c>
      <c r="U519" s="68">
        <v>1.3589090915539916</v>
      </c>
      <c r="V519" s="69">
        <v>885.23473745442152</v>
      </c>
      <c r="W519" s="181">
        <v>81.534545493239492</v>
      </c>
    </row>
    <row r="520" spans="1:23" x14ac:dyDescent="0.2">
      <c r="A520" s="279"/>
      <c r="B520" s="23">
        <v>513</v>
      </c>
      <c r="C520" s="90" t="s">
        <v>41</v>
      </c>
      <c r="D520" s="88">
        <v>3.9</v>
      </c>
      <c r="E520" s="20">
        <v>423</v>
      </c>
      <c r="F520" s="25" t="s">
        <v>67</v>
      </c>
      <c r="G520" s="4" t="s">
        <v>24</v>
      </c>
      <c r="H520" s="5">
        <v>108</v>
      </c>
      <c r="I520" s="6" t="s">
        <v>43</v>
      </c>
      <c r="J520" s="39">
        <v>61.48</v>
      </c>
      <c r="K520" s="39">
        <v>4.42</v>
      </c>
      <c r="L520" s="39">
        <v>18.64</v>
      </c>
      <c r="M520" s="39">
        <v>0.63</v>
      </c>
      <c r="N520" s="34">
        <v>6.8022</v>
      </c>
      <c r="O520" s="34">
        <v>30.9878</v>
      </c>
      <c r="P520" s="54">
        <v>2561.06</v>
      </c>
      <c r="Q520" s="39">
        <v>37.79</v>
      </c>
      <c r="R520" s="28">
        <v>2561.06</v>
      </c>
      <c r="S520" s="61">
        <f>Q520/R520</f>
        <v>1.4755609005646099E-2</v>
      </c>
      <c r="T520" s="67">
        <v>56</v>
      </c>
      <c r="U520" s="68">
        <f>S520*T520</f>
        <v>0.82631410431618157</v>
      </c>
      <c r="V520" s="69">
        <f>S520*60*1000</f>
        <v>885.33654033876599</v>
      </c>
      <c r="W520" s="181">
        <f>V520*T520/1000</f>
        <v>49.578846258970891</v>
      </c>
    </row>
    <row r="521" spans="1:23" x14ac:dyDescent="0.2">
      <c r="A521" s="279"/>
      <c r="B521" s="23">
        <v>514</v>
      </c>
      <c r="C521" s="80" t="s">
        <v>991</v>
      </c>
      <c r="D521" s="88">
        <v>3.5</v>
      </c>
      <c r="E521" s="20">
        <v>435</v>
      </c>
      <c r="F521" s="26" t="s">
        <v>127</v>
      </c>
      <c r="G521" s="26" t="s">
        <v>24</v>
      </c>
      <c r="H521" s="23">
        <v>9</v>
      </c>
      <c r="I521" s="23">
        <v>1986</v>
      </c>
      <c r="J521" s="34">
        <v>8.9250000000000007</v>
      </c>
      <c r="K521" s="34">
        <v>0.5171</v>
      </c>
      <c r="L521" s="34">
        <v>1.512078</v>
      </c>
      <c r="M521" s="34">
        <v>-7.1000000000000004E-3</v>
      </c>
      <c r="N521" s="34">
        <v>0</v>
      </c>
      <c r="O521" s="34">
        <v>6.9029220000000002</v>
      </c>
      <c r="P521" s="56">
        <v>467.21</v>
      </c>
      <c r="Q521" s="34">
        <v>6.9029220000000002</v>
      </c>
      <c r="R521" s="34">
        <v>467.21</v>
      </c>
      <c r="S521" s="61">
        <v>1.4774773656385781E-2</v>
      </c>
      <c r="T521" s="67">
        <v>67.58</v>
      </c>
      <c r="U521" s="68">
        <v>0.99847920369855103</v>
      </c>
      <c r="V521" s="69">
        <v>886.48641938314688</v>
      </c>
      <c r="W521" s="181">
        <v>59.908752221913062</v>
      </c>
    </row>
    <row r="522" spans="1:23" x14ac:dyDescent="0.2">
      <c r="A522" s="279"/>
      <c r="B522" s="23">
        <v>515</v>
      </c>
      <c r="C522" s="80" t="s">
        <v>990</v>
      </c>
      <c r="D522" s="82">
        <v>3.1</v>
      </c>
      <c r="E522" s="80">
        <v>447</v>
      </c>
      <c r="F522" s="81" t="s">
        <v>958</v>
      </c>
      <c r="G522" s="81"/>
      <c r="H522" s="80">
        <v>35</v>
      </c>
      <c r="I522" s="80" t="s">
        <v>43</v>
      </c>
      <c r="J522" s="83">
        <v>47.121000000000002</v>
      </c>
      <c r="K522" s="83">
        <v>4.7523470000000003</v>
      </c>
      <c r="L522" s="83">
        <v>9.6597000000000008</v>
      </c>
      <c r="M522" s="83">
        <v>-6.0340999999999999E-2</v>
      </c>
      <c r="N522" s="83">
        <v>0</v>
      </c>
      <c r="O522" s="83">
        <v>32.769300000000001</v>
      </c>
      <c r="P522" s="84">
        <v>2212.0500000000002</v>
      </c>
      <c r="Q522" s="83">
        <v>32.769300000000001</v>
      </c>
      <c r="R522" s="83">
        <v>2212.0500000000002</v>
      </c>
      <c r="S522" s="85">
        <v>1.4813996066996677E-2</v>
      </c>
      <c r="T522" s="86">
        <v>51.6</v>
      </c>
      <c r="U522" s="86">
        <v>0.7644021970570285</v>
      </c>
      <c r="V522" s="87">
        <v>888.83976401980055</v>
      </c>
      <c r="W522" s="182">
        <v>45.864131823421708</v>
      </c>
    </row>
    <row r="523" spans="1:23" x14ac:dyDescent="0.2">
      <c r="A523" s="279"/>
      <c r="B523" s="23">
        <v>516</v>
      </c>
      <c r="C523" s="80" t="s">
        <v>419</v>
      </c>
      <c r="D523" s="88">
        <v>3.6</v>
      </c>
      <c r="E523" s="20">
        <v>432</v>
      </c>
      <c r="F523" s="26" t="s">
        <v>402</v>
      </c>
      <c r="G523" s="26"/>
      <c r="H523" s="23">
        <v>40</v>
      </c>
      <c r="I523" s="23">
        <v>1973</v>
      </c>
      <c r="J523" s="34">
        <v>29.4</v>
      </c>
      <c r="K523" s="34">
        <v>3.1</v>
      </c>
      <c r="L523" s="34">
        <v>4.9000000000000004</v>
      </c>
      <c r="M523" s="34">
        <v>0.2</v>
      </c>
      <c r="N523" s="34">
        <v>0</v>
      </c>
      <c r="O523" s="34">
        <v>21.2</v>
      </c>
      <c r="P523" s="56">
        <v>1952.48</v>
      </c>
      <c r="Q523" s="34">
        <v>29.4</v>
      </c>
      <c r="R523" s="34">
        <v>1952.48</v>
      </c>
      <c r="S523" s="61">
        <v>1.5057772678849462E-2</v>
      </c>
      <c r="T523" s="67">
        <v>62.2</v>
      </c>
      <c r="U523" s="68">
        <v>0.9365934606244366</v>
      </c>
      <c r="V523" s="69">
        <v>903.46636073096761</v>
      </c>
      <c r="W523" s="181">
        <v>56.195607637466189</v>
      </c>
    </row>
    <row r="524" spans="1:23" x14ac:dyDescent="0.2">
      <c r="A524" s="279"/>
      <c r="B524" s="23">
        <v>517</v>
      </c>
      <c r="C524" s="80" t="s">
        <v>292</v>
      </c>
      <c r="D524" s="88">
        <v>3.9</v>
      </c>
      <c r="E524" s="20">
        <v>423</v>
      </c>
      <c r="F524" s="26" t="s">
        <v>322</v>
      </c>
      <c r="G524" s="26"/>
      <c r="H524" s="23">
        <v>92</v>
      </c>
      <c r="I524" s="23">
        <v>1991</v>
      </c>
      <c r="J524" s="34">
        <v>82.59</v>
      </c>
      <c r="K524" s="34">
        <v>8.4945599999999999</v>
      </c>
      <c r="L524" s="34">
        <v>17.847270000000002</v>
      </c>
      <c r="M524" s="34">
        <v>0</v>
      </c>
      <c r="N524" s="34">
        <v>0</v>
      </c>
      <c r="O524" s="34">
        <v>56.248133000000003</v>
      </c>
      <c r="P524" s="56">
        <v>3724.65</v>
      </c>
      <c r="Q524" s="34">
        <v>53.603542756363687</v>
      </c>
      <c r="R524" s="34">
        <v>3549.53</v>
      </c>
      <c r="S524" s="61">
        <v>1.51015888741224E-2</v>
      </c>
      <c r="T524" s="67">
        <v>53.41</v>
      </c>
      <c r="U524" s="68">
        <v>0.80657586176687734</v>
      </c>
      <c r="V524" s="69">
        <v>906.09533244734394</v>
      </c>
      <c r="W524" s="181">
        <v>48.394551706012635</v>
      </c>
    </row>
    <row r="525" spans="1:23" x14ac:dyDescent="0.2">
      <c r="A525" s="279"/>
      <c r="B525" s="23">
        <v>518</v>
      </c>
      <c r="C525" s="80" t="s">
        <v>650</v>
      </c>
      <c r="D525" s="82">
        <v>3.5</v>
      </c>
      <c r="E525" s="80">
        <v>435</v>
      </c>
      <c r="F525" s="26" t="s">
        <v>676</v>
      </c>
      <c r="G525" s="26" t="s">
        <v>24</v>
      </c>
      <c r="H525" s="23">
        <v>41</v>
      </c>
      <c r="I525" s="23" t="s">
        <v>43</v>
      </c>
      <c r="J525" s="34">
        <v>41.820000000000007</v>
      </c>
      <c r="K525" s="34">
        <v>3.6842000000000001</v>
      </c>
      <c r="L525" s="34">
        <v>5.1935000000000002</v>
      </c>
      <c r="M525" s="34">
        <v>-0.36919999999999997</v>
      </c>
      <c r="N525" s="34">
        <v>0</v>
      </c>
      <c r="O525" s="34">
        <v>33.311500000000002</v>
      </c>
      <c r="P525" s="56">
        <v>2205.8200000000002</v>
      </c>
      <c r="Q525" s="34">
        <v>33.311500000000002</v>
      </c>
      <c r="R525" s="34">
        <v>2205.8200000000002</v>
      </c>
      <c r="S525" s="61">
        <v>1.5101640206363166E-2</v>
      </c>
      <c r="T525" s="67">
        <v>42.4</v>
      </c>
      <c r="U525" s="68">
        <v>0.64030954474979818</v>
      </c>
      <c r="V525" s="69">
        <v>906.0984123817899</v>
      </c>
      <c r="W525" s="181">
        <v>38.418572684987893</v>
      </c>
    </row>
    <row r="526" spans="1:23" x14ac:dyDescent="0.2">
      <c r="A526" s="279"/>
      <c r="B526" s="23">
        <v>519</v>
      </c>
      <c r="C526" s="80" t="s">
        <v>419</v>
      </c>
      <c r="D526" s="88">
        <v>3.6</v>
      </c>
      <c r="E526" s="20">
        <v>432</v>
      </c>
      <c r="F526" s="26" t="s">
        <v>403</v>
      </c>
      <c r="G526" s="26" t="s">
        <v>379</v>
      </c>
      <c r="H526" s="23">
        <v>18</v>
      </c>
      <c r="I526" s="23">
        <v>1983</v>
      </c>
      <c r="J526" s="34">
        <v>16.100000000000001</v>
      </c>
      <c r="K526" s="34">
        <v>1.7</v>
      </c>
      <c r="L526" s="34">
        <v>3.6</v>
      </c>
      <c r="M526" s="34">
        <v>-0.3</v>
      </c>
      <c r="N526" s="34">
        <v>0</v>
      </c>
      <c r="O526" s="34">
        <v>11.1</v>
      </c>
      <c r="P526" s="56">
        <v>1062.3599999999999</v>
      </c>
      <c r="Q526" s="34">
        <v>16.100000000000001</v>
      </c>
      <c r="R526" s="34">
        <v>1062.3599999999999</v>
      </c>
      <c r="S526" s="61">
        <v>1.5154938062427051E-2</v>
      </c>
      <c r="T526" s="67">
        <v>62.2</v>
      </c>
      <c r="U526" s="68">
        <v>0.94263714748296257</v>
      </c>
      <c r="V526" s="69">
        <v>909.2962837456231</v>
      </c>
      <c r="W526" s="181">
        <v>56.558228848977755</v>
      </c>
    </row>
    <row r="527" spans="1:23" x14ac:dyDescent="0.2">
      <c r="A527" s="279"/>
      <c r="B527" s="23">
        <v>520</v>
      </c>
      <c r="C527" s="80" t="s">
        <v>214</v>
      </c>
      <c r="D527" s="88">
        <v>2.7</v>
      </c>
      <c r="E527" s="20">
        <v>459</v>
      </c>
      <c r="F527" s="26" t="s">
        <v>221</v>
      </c>
      <c r="G527" s="26" t="s">
        <v>96</v>
      </c>
      <c r="H527" s="23">
        <v>6</v>
      </c>
      <c r="I527" s="23">
        <v>1992</v>
      </c>
      <c r="J527" s="34">
        <v>7.577</v>
      </c>
      <c r="K527" s="34">
        <v>0.47399999999999998</v>
      </c>
      <c r="L527" s="34">
        <v>1.4259999999999999</v>
      </c>
      <c r="M527" s="34">
        <v>-1.4999999999999999E-2</v>
      </c>
      <c r="N527" s="34"/>
      <c r="O527" s="34">
        <v>5.6920000000000002</v>
      </c>
      <c r="P527" s="56">
        <v>374.96</v>
      </c>
      <c r="Q527" s="34">
        <v>5.6920000000000002</v>
      </c>
      <c r="R527" s="34">
        <v>374.96</v>
      </c>
      <c r="S527" s="61">
        <v>1.5180285897162365E-2</v>
      </c>
      <c r="T527" s="67">
        <v>66.400000000000006</v>
      </c>
      <c r="U527" s="68">
        <v>1.0079709835715811</v>
      </c>
      <c r="V527" s="69">
        <v>910.81715382974198</v>
      </c>
      <c r="W527" s="181">
        <v>60.478259014294878</v>
      </c>
    </row>
    <row r="528" spans="1:23" x14ac:dyDescent="0.2">
      <c r="A528" s="279"/>
      <c r="B528" s="23">
        <v>521</v>
      </c>
      <c r="C528" s="90" t="s">
        <v>41</v>
      </c>
      <c r="D528" s="88">
        <v>3.9</v>
      </c>
      <c r="E528" s="20">
        <v>423</v>
      </c>
      <c r="F528" s="25" t="s">
        <v>68</v>
      </c>
      <c r="G528" s="4" t="s">
        <v>24</v>
      </c>
      <c r="H528" s="5">
        <v>107</v>
      </c>
      <c r="I528" s="6" t="s">
        <v>43</v>
      </c>
      <c r="J528" s="39">
        <v>61.64</v>
      </c>
      <c r="K528" s="39">
        <v>5.19</v>
      </c>
      <c r="L528" s="39">
        <v>16.239999999999998</v>
      </c>
      <c r="M528" s="39">
        <v>-0.5</v>
      </c>
      <c r="N528" s="34">
        <v>7.1532</v>
      </c>
      <c r="O528" s="34">
        <v>33.56</v>
      </c>
      <c r="P528" s="55">
        <v>2633.85</v>
      </c>
      <c r="Q528" s="39">
        <v>39.74</v>
      </c>
      <c r="R528" s="29">
        <v>2613.5100000000002</v>
      </c>
      <c r="S528" s="61">
        <f>Q528/R528</f>
        <v>1.5205604723150093E-2</v>
      </c>
      <c r="T528" s="67">
        <v>56</v>
      </c>
      <c r="U528" s="68">
        <f>S528*T528</f>
        <v>0.8515138644964052</v>
      </c>
      <c r="V528" s="69">
        <f>S528*60*1000</f>
        <v>912.33628338900564</v>
      </c>
      <c r="W528" s="181">
        <f>V528*T528/1000</f>
        <v>51.09083186978431</v>
      </c>
    </row>
    <row r="529" spans="1:23" x14ac:dyDescent="0.2">
      <c r="A529" s="279"/>
      <c r="B529" s="23">
        <v>522</v>
      </c>
      <c r="C529" s="80" t="s">
        <v>333</v>
      </c>
      <c r="D529" s="82">
        <v>6</v>
      </c>
      <c r="E529" s="80">
        <v>372</v>
      </c>
      <c r="F529" s="26" t="s">
        <v>362</v>
      </c>
      <c r="G529" s="26"/>
      <c r="H529" s="23">
        <v>60</v>
      </c>
      <c r="I529" s="23">
        <v>1989</v>
      </c>
      <c r="J529" s="34">
        <v>46.743000000000002</v>
      </c>
      <c r="K529" s="34">
        <v>5.34</v>
      </c>
      <c r="L529" s="34">
        <v>5.97</v>
      </c>
      <c r="M529" s="34">
        <v>6.4600000000000005E-2</v>
      </c>
      <c r="N529" s="34">
        <v>0</v>
      </c>
      <c r="O529" s="34">
        <v>35.368400000000001</v>
      </c>
      <c r="P529" s="56">
        <v>2325.9</v>
      </c>
      <c r="Q529" s="34">
        <v>35.368400000000001</v>
      </c>
      <c r="R529" s="34">
        <v>2325.9</v>
      </c>
      <c r="S529" s="61">
        <v>1.5206328732963584E-2</v>
      </c>
      <c r="T529" s="67">
        <v>56.2</v>
      </c>
      <c r="U529" s="68">
        <v>0.85459567479255349</v>
      </c>
      <c r="V529" s="69">
        <v>912.37972397781505</v>
      </c>
      <c r="W529" s="181">
        <v>51.275740487553207</v>
      </c>
    </row>
    <row r="530" spans="1:23" x14ac:dyDescent="0.2">
      <c r="A530" s="279"/>
      <c r="B530" s="23">
        <v>523</v>
      </c>
      <c r="C530" s="80" t="s">
        <v>990</v>
      </c>
      <c r="D530" s="82">
        <v>3.1</v>
      </c>
      <c r="E530" s="80">
        <v>447</v>
      </c>
      <c r="F530" s="81" t="s">
        <v>967</v>
      </c>
      <c r="G530" s="81"/>
      <c r="H530" s="80">
        <v>32</v>
      </c>
      <c r="I530" s="80">
        <v>1986</v>
      </c>
      <c r="J530" s="83">
        <v>42.856000000000002</v>
      </c>
      <c r="K530" s="83">
        <v>5.2058869999999997</v>
      </c>
      <c r="L530" s="83">
        <v>8.1098999999999997</v>
      </c>
      <c r="M530" s="83">
        <v>0</v>
      </c>
      <c r="N530" s="83">
        <v>0</v>
      </c>
      <c r="O530" s="83">
        <v>29.391100000000002</v>
      </c>
      <c r="P530" s="84">
        <v>1927.93</v>
      </c>
      <c r="Q530" s="83">
        <v>29.391100000000002</v>
      </c>
      <c r="R530" s="83">
        <v>1927.93</v>
      </c>
      <c r="S530" s="85">
        <v>1.5244899970434612E-2</v>
      </c>
      <c r="T530" s="86">
        <v>51.6</v>
      </c>
      <c r="U530" s="86">
        <v>0.786636838474426</v>
      </c>
      <c r="V530" s="87">
        <v>914.69399822607681</v>
      </c>
      <c r="W530" s="182">
        <v>47.198210308465569</v>
      </c>
    </row>
    <row r="531" spans="1:23" x14ac:dyDescent="0.2">
      <c r="A531" s="279"/>
      <c r="B531" s="23">
        <v>524</v>
      </c>
      <c r="C531" s="80" t="s">
        <v>650</v>
      </c>
      <c r="D531" s="82">
        <v>3.5</v>
      </c>
      <c r="E531" s="80">
        <v>435</v>
      </c>
      <c r="F531" s="26" t="s">
        <v>677</v>
      </c>
      <c r="G531" s="26" t="s">
        <v>24</v>
      </c>
      <c r="H531" s="23">
        <v>20</v>
      </c>
      <c r="I531" s="23" t="s">
        <v>43</v>
      </c>
      <c r="J531" s="34">
        <v>22.85</v>
      </c>
      <c r="K531" s="34">
        <v>2.5194000000000001</v>
      </c>
      <c r="L531" s="34">
        <v>4.0359999999999996</v>
      </c>
      <c r="M531" s="34">
        <v>-7.1400000000000005E-2</v>
      </c>
      <c r="N531" s="34">
        <v>0</v>
      </c>
      <c r="O531" s="34">
        <v>16.366</v>
      </c>
      <c r="P531" s="56">
        <v>1070.75</v>
      </c>
      <c r="Q531" s="34">
        <v>16.366</v>
      </c>
      <c r="R531" s="34">
        <v>1070.75</v>
      </c>
      <c r="S531" s="61">
        <v>1.5284613588606118E-2</v>
      </c>
      <c r="T531" s="67">
        <v>42.4</v>
      </c>
      <c r="U531" s="68">
        <v>0.64806761615689934</v>
      </c>
      <c r="V531" s="69">
        <v>917.07681531636706</v>
      </c>
      <c r="W531" s="181">
        <v>38.884056969413962</v>
      </c>
    </row>
    <row r="532" spans="1:23" x14ac:dyDescent="0.2">
      <c r="A532" s="279"/>
      <c r="B532" s="23">
        <v>525</v>
      </c>
      <c r="C532" s="80" t="s">
        <v>586</v>
      </c>
      <c r="D532" s="82">
        <v>3.5</v>
      </c>
      <c r="E532" s="80">
        <v>435</v>
      </c>
      <c r="F532" s="44" t="s">
        <v>603</v>
      </c>
      <c r="G532" s="26" t="s">
        <v>24</v>
      </c>
      <c r="H532" s="45">
        <v>20</v>
      </c>
      <c r="I532" s="45">
        <v>1979</v>
      </c>
      <c r="J532" s="34">
        <v>22.074000000000002</v>
      </c>
      <c r="K532" s="34">
        <v>1.9</v>
      </c>
      <c r="L532" s="34">
        <v>4.0999999999999996</v>
      </c>
      <c r="M532" s="34">
        <v>-0.36</v>
      </c>
      <c r="N532" s="34"/>
      <c r="O532" s="34">
        <v>16.399999999999999</v>
      </c>
      <c r="P532" s="58">
        <v>1072.6199999999999</v>
      </c>
      <c r="Q532" s="34">
        <v>16.399999999999999</v>
      </c>
      <c r="R532" s="46">
        <v>1072.6199999999999</v>
      </c>
      <c r="S532" s="61">
        <v>1.5289664559676307E-2</v>
      </c>
      <c r="T532" s="67">
        <v>60.28</v>
      </c>
      <c r="U532" s="68">
        <v>0.92166097965728777</v>
      </c>
      <c r="V532" s="69">
        <v>917.37987358057842</v>
      </c>
      <c r="W532" s="181">
        <v>55.299658779437266</v>
      </c>
    </row>
    <row r="533" spans="1:23" x14ac:dyDescent="0.2">
      <c r="A533" s="279"/>
      <c r="B533" s="23">
        <v>526</v>
      </c>
      <c r="C533" s="80" t="s">
        <v>268</v>
      </c>
      <c r="D533" s="82">
        <v>3.9</v>
      </c>
      <c r="E533" s="80">
        <v>423</v>
      </c>
      <c r="F533" s="26" t="s">
        <v>281</v>
      </c>
      <c r="G533" s="26" t="s">
        <v>24</v>
      </c>
      <c r="H533" s="23">
        <v>40</v>
      </c>
      <c r="I533" s="23" t="s">
        <v>43</v>
      </c>
      <c r="J533" s="34">
        <v>46.584000000000003</v>
      </c>
      <c r="K533" s="34">
        <v>3.3149999999999999</v>
      </c>
      <c r="L533" s="34">
        <v>8.2509999999999994</v>
      </c>
      <c r="M533" s="34">
        <v>0.255</v>
      </c>
      <c r="N533" s="34">
        <v>0</v>
      </c>
      <c r="O533" s="34">
        <v>34.762999999999998</v>
      </c>
      <c r="P533" s="56">
        <v>2272.36</v>
      </c>
      <c r="Q533" s="34">
        <v>34.762999999999998</v>
      </c>
      <c r="R533" s="34">
        <v>2272.36</v>
      </c>
      <c r="S533" s="61">
        <v>1.5298192187857556E-2</v>
      </c>
      <c r="T533" s="67">
        <v>58.75</v>
      </c>
      <c r="U533" s="68">
        <v>0.89876879103663143</v>
      </c>
      <c r="V533" s="69">
        <v>917.89153127145335</v>
      </c>
      <c r="W533" s="181">
        <v>53.926127462197883</v>
      </c>
    </row>
    <row r="534" spans="1:23" x14ac:dyDescent="0.2">
      <c r="A534" s="279"/>
      <c r="B534" s="23">
        <v>527</v>
      </c>
      <c r="C534" s="80" t="s">
        <v>461</v>
      </c>
      <c r="D534" s="82">
        <v>3.9</v>
      </c>
      <c r="E534" s="80">
        <v>423</v>
      </c>
      <c r="F534" s="26" t="s">
        <v>485</v>
      </c>
      <c r="G534" s="26" t="s">
        <v>24</v>
      </c>
      <c r="H534" s="23">
        <v>9</v>
      </c>
      <c r="I534" s="23" t="s">
        <v>43</v>
      </c>
      <c r="J534" s="34">
        <v>9.6750000000000007</v>
      </c>
      <c r="K534" s="34">
        <v>0.76500000000000001</v>
      </c>
      <c r="L534" s="34">
        <v>1.0089999999999999</v>
      </c>
      <c r="M534" s="34">
        <v>0</v>
      </c>
      <c r="N534" s="34">
        <v>0</v>
      </c>
      <c r="O534" s="34">
        <v>7.9009999999999998</v>
      </c>
      <c r="P534" s="56">
        <v>515.76</v>
      </c>
      <c r="Q534" s="34">
        <v>7.9009999999999998</v>
      </c>
      <c r="R534" s="34">
        <v>515.76</v>
      </c>
      <c r="S534" s="61">
        <v>1.5319140685590198E-2</v>
      </c>
      <c r="T534" s="67">
        <v>78.7</v>
      </c>
      <c r="U534" s="68">
        <v>1.2056163719559485</v>
      </c>
      <c r="V534" s="69">
        <v>919.14844113541187</v>
      </c>
      <c r="W534" s="181">
        <v>72.336982317356913</v>
      </c>
    </row>
    <row r="535" spans="1:23" x14ac:dyDescent="0.2">
      <c r="A535" s="279"/>
      <c r="B535" s="23">
        <v>528</v>
      </c>
      <c r="C535" s="80" t="s">
        <v>763</v>
      </c>
      <c r="D535" s="88">
        <v>3.6</v>
      </c>
      <c r="E535" s="20">
        <v>432</v>
      </c>
      <c r="F535" s="26" t="s">
        <v>784</v>
      </c>
      <c r="G535" s="26" t="s">
        <v>24</v>
      </c>
      <c r="H535" s="23">
        <v>44</v>
      </c>
      <c r="I535" s="23">
        <v>1984</v>
      </c>
      <c r="J535" s="34">
        <v>30.992000000000001</v>
      </c>
      <c r="K535" s="34">
        <v>2.86</v>
      </c>
      <c r="L535" s="34">
        <v>0.76</v>
      </c>
      <c r="M535" s="34">
        <v>0.04</v>
      </c>
      <c r="N535" s="34">
        <v>0</v>
      </c>
      <c r="O535" s="34">
        <v>27.332000000000001</v>
      </c>
      <c r="P535" s="56">
        <v>1779.77</v>
      </c>
      <c r="Q535" s="34">
        <v>24.01</v>
      </c>
      <c r="R535" s="34">
        <v>1563.5</v>
      </c>
      <c r="S535" s="61">
        <v>1.5356571794051808E-2</v>
      </c>
      <c r="T535" s="67">
        <v>76.099999999999994</v>
      </c>
      <c r="U535" s="68">
        <v>1.1686351135273425</v>
      </c>
      <c r="V535" s="69">
        <v>921.3943076431085</v>
      </c>
      <c r="W535" s="181">
        <v>70.118106811640558</v>
      </c>
    </row>
    <row r="536" spans="1:23" x14ac:dyDescent="0.2">
      <c r="A536" s="279"/>
      <c r="B536" s="23">
        <v>529</v>
      </c>
      <c r="C536" s="80" t="s">
        <v>763</v>
      </c>
      <c r="D536" s="88">
        <v>3.6</v>
      </c>
      <c r="E536" s="20">
        <v>432</v>
      </c>
      <c r="F536" s="26" t="s">
        <v>785</v>
      </c>
      <c r="G536" s="26" t="s">
        <v>24</v>
      </c>
      <c r="H536" s="23">
        <v>50</v>
      </c>
      <c r="I536" s="23">
        <v>1976</v>
      </c>
      <c r="J536" s="34">
        <v>52.349799999999995</v>
      </c>
      <c r="K536" s="34">
        <v>3.95</v>
      </c>
      <c r="L536" s="34">
        <v>8.0399999999999991</v>
      </c>
      <c r="M536" s="34">
        <v>-0.05</v>
      </c>
      <c r="N536" s="34">
        <v>0</v>
      </c>
      <c r="O536" s="34">
        <v>40.409799999999997</v>
      </c>
      <c r="P536" s="56">
        <v>2628.45</v>
      </c>
      <c r="Q536" s="34">
        <v>39.31</v>
      </c>
      <c r="R536" s="34">
        <v>2557.06</v>
      </c>
      <c r="S536" s="61">
        <v>1.5373123821889201E-2</v>
      </c>
      <c r="T536" s="67">
        <v>76.099999999999994</v>
      </c>
      <c r="U536" s="68">
        <v>1.1698947228457681</v>
      </c>
      <c r="V536" s="69">
        <v>922.38742931335207</v>
      </c>
      <c r="W536" s="181">
        <v>70.193683370746086</v>
      </c>
    </row>
    <row r="537" spans="1:23" x14ac:dyDescent="0.2">
      <c r="A537" s="279"/>
      <c r="B537" s="23">
        <v>530</v>
      </c>
      <c r="C537" s="80" t="s">
        <v>419</v>
      </c>
      <c r="D537" s="88">
        <v>3.6</v>
      </c>
      <c r="E537" s="20">
        <v>432</v>
      </c>
      <c r="F537" s="26" t="s">
        <v>401</v>
      </c>
      <c r="G537" s="26"/>
      <c r="H537" s="23">
        <v>41</v>
      </c>
      <c r="I537" s="23">
        <v>1992</v>
      </c>
      <c r="J537" s="34">
        <v>34.700000000000003</v>
      </c>
      <c r="K537" s="34">
        <v>7</v>
      </c>
      <c r="L537" s="34">
        <v>6.2</v>
      </c>
      <c r="M537" s="34">
        <v>-4.2</v>
      </c>
      <c r="N537" s="34">
        <v>0</v>
      </c>
      <c r="O537" s="34">
        <v>25.7</v>
      </c>
      <c r="P537" s="56">
        <v>2256</v>
      </c>
      <c r="Q537" s="34">
        <v>34.700000000000003</v>
      </c>
      <c r="R537" s="34">
        <v>2256</v>
      </c>
      <c r="S537" s="61">
        <v>1.5381205673758867E-2</v>
      </c>
      <c r="T537" s="67">
        <v>62.2</v>
      </c>
      <c r="U537" s="68">
        <v>0.95671099290780159</v>
      </c>
      <c r="V537" s="69">
        <v>922.872340425532</v>
      </c>
      <c r="W537" s="181">
        <v>57.402659574468096</v>
      </c>
    </row>
    <row r="538" spans="1:23" x14ac:dyDescent="0.2">
      <c r="A538" s="279"/>
      <c r="B538" s="23">
        <v>531</v>
      </c>
      <c r="C538" s="80" t="s">
        <v>141</v>
      </c>
      <c r="D538" s="82">
        <v>3.3</v>
      </c>
      <c r="E538" s="80">
        <v>411</v>
      </c>
      <c r="F538" s="40" t="s">
        <v>165</v>
      </c>
      <c r="G538" s="26" t="s">
        <v>24</v>
      </c>
      <c r="H538" s="23">
        <v>22</v>
      </c>
      <c r="I538" s="23">
        <v>1992</v>
      </c>
      <c r="J538" s="34">
        <v>24.195</v>
      </c>
      <c r="K538" s="34">
        <v>2.5499999999999998</v>
      </c>
      <c r="L538" s="34">
        <v>3.0293000000000001</v>
      </c>
      <c r="M538" s="34"/>
      <c r="N538" s="34"/>
      <c r="O538" s="34">
        <v>18.616</v>
      </c>
      <c r="P538" s="56">
        <v>1207.7</v>
      </c>
      <c r="Q538" s="34">
        <v>18.616</v>
      </c>
      <c r="R538" s="34">
        <v>1207.7</v>
      </c>
      <c r="S538" s="61">
        <v>1.541442411194833E-2</v>
      </c>
      <c r="T538" s="67">
        <v>92.105000000000004</v>
      </c>
      <c r="U538" s="68">
        <v>1.4197455328310011</v>
      </c>
      <c r="V538" s="69">
        <v>924.8654467168999</v>
      </c>
      <c r="W538" s="181">
        <v>85.184731969860067</v>
      </c>
    </row>
    <row r="539" spans="1:23" x14ac:dyDescent="0.2">
      <c r="A539" s="279"/>
      <c r="B539" s="23">
        <v>532</v>
      </c>
      <c r="C539" s="80" t="s">
        <v>763</v>
      </c>
      <c r="D539" s="88">
        <v>3.6</v>
      </c>
      <c r="E539" s="20">
        <v>432</v>
      </c>
      <c r="F539" s="26" t="s">
        <v>786</v>
      </c>
      <c r="G539" s="26" t="s">
        <v>24</v>
      </c>
      <c r="H539" s="23">
        <v>18</v>
      </c>
      <c r="I539" s="23">
        <v>1982</v>
      </c>
      <c r="J539" s="34">
        <v>19.398</v>
      </c>
      <c r="K539" s="34">
        <v>1.07</v>
      </c>
      <c r="L539" s="34">
        <v>3.19</v>
      </c>
      <c r="M539" s="34">
        <v>0.02</v>
      </c>
      <c r="N539" s="34">
        <v>2.72</v>
      </c>
      <c r="O539" s="34">
        <v>12.398</v>
      </c>
      <c r="P539" s="56">
        <v>1043.82</v>
      </c>
      <c r="Q539" s="34">
        <v>13.68</v>
      </c>
      <c r="R539" s="34">
        <v>885.35</v>
      </c>
      <c r="S539" s="61">
        <v>1.5451516349466312E-2</v>
      </c>
      <c r="T539" s="67">
        <v>76.099999999999994</v>
      </c>
      <c r="U539" s="68">
        <v>1.1758603941943861</v>
      </c>
      <c r="V539" s="69">
        <v>927.09098096797868</v>
      </c>
      <c r="W539" s="181">
        <v>70.551623651663178</v>
      </c>
    </row>
    <row r="540" spans="1:23" x14ac:dyDescent="0.2">
      <c r="A540" s="279"/>
      <c r="B540" s="23">
        <v>533</v>
      </c>
      <c r="C540" s="80" t="s">
        <v>420</v>
      </c>
      <c r="D540" s="82">
        <v>4.58</v>
      </c>
      <c r="E540" s="80">
        <v>402.6</v>
      </c>
      <c r="F540" s="26" t="s">
        <v>441</v>
      </c>
      <c r="G540" s="26" t="s">
        <v>24</v>
      </c>
      <c r="H540" s="23">
        <v>45</v>
      </c>
      <c r="I540" s="23" t="s">
        <v>43</v>
      </c>
      <c r="J540" s="34">
        <v>48.205005999999997</v>
      </c>
      <c r="K540" s="34">
        <v>3.6720000000000002</v>
      </c>
      <c r="L540" s="34">
        <v>8.0825969999999998</v>
      </c>
      <c r="M540" s="34">
        <v>0.45900000000000002</v>
      </c>
      <c r="N540" s="34">
        <v>0</v>
      </c>
      <c r="O540" s="34">
        <v>35.991408999999997</v>
      </c>
      <c r="P540" s="56">
        <v>2323.06</v>
      </c>
      <c r="Q540" s="34">
        <v>35.991408999999997</v>
      </c>
      <c r="R540" s="34">
        <v>2323.06</v>
      </c>
      <c r="S540" s="61">
        <v>1.5493103492806901E-2</v>
      </c>
      <c r="T540" s="67">
        <v>50.1</v>
      </c>
      <c r="U540" s="68">
        <v>0.77620448498962569</v>
      </c>
      <c r="V540" s="69">
        <v>929.58620956841401</v>
      </c>
      <c r="W540" s="181">
        <v>46.572269099377543</v>
      </c>
    </row>
    <row r="541" spans="1:23" x14ac:dyDescent="0.2">
      <c r="A541" s="279"/>
      <c r="B541" s="23">
        <v>534</v>
      </c>
      <c r="C541" s="80" t="s">
        <v>990</v>
      </c>
      <c r="D541" s="82">
        <v>3.1</v>
      </c>
      <c r="E541" s="80">
        <v>447</v>
      </c>
      <c r="F541" s="81" t="s">
        <v>968</v>
      </c>
      <c r="G541" s="81"/>
      <c r="H541" s="80">
        <v>88</v>
      </c>
      <c r="I541" s="80">
        <v>1986</v>
      </c>
      <c r="J541" s="83">
        <v>114.56699999999999</v>
      </c>
      <c r="K541" s="83">
        <v>12.715902</v>
      </c>
      <c r="L541" s="83">
        <v>20.881440000000001</v>
      </c>
      <c r="M541" s="83">
        <v>0.44208999999999998</v>
      </c>
      <c r="N541" s="83">
        <v>0</v>
      </c>
      <c r="O541" s="83">
        <v>80.527559999999994</v>
      </c>
      <c r="P541" s="84">
        <v>5195.53</v>
      </c>
      <c r="Q541" s="83">
        <v>80.527559999999994</v>
      </c>
      <c r="R541" s="83">
        <v>5195.53</v>
      </c>
      <c r="S541" s="85">
        <v>1.5499392747226943E-2</v>
      </c>
      <c r="T541" s="86">
        <v>51.6</v>
      </c>
      <c r="U541" s="86">
        <v>0.7997686657569103</v>
      </c>
      <c r="V541" s="87">
        <v>929.96356483361649</v>
      </c>
      <c r="W541" s="182">
        <v>47.986119945414615</v>
      </c>
    </row>
    <row r="542" spans="1:23" x14ac:dyDescent="0.2">
      <c r="A542" s="279"/>
      <c r="B542" s="23">
        <v>535</v>
      </c>
      <c r="C542" s="80" t="s">
        <v>650</v>
      </c>
      <c r="D542" s="82">
        <v>3.5</v>
      </c>
      <c r="E542" s="80">
        <v>435</v>
      </c>
      <c r="F542" s="26" t="s">
        <v>678</v>
      </c>
      <c r="G542" s="26" t="s">
        <v>24</v>
      </c>
      <c r="H542" s="23">
        <v>20</v>
      </c>
      <c r="I542" s="23" t="s">
        <v>43</v>
      </c>
      <c r="J542" s="34">
        <v>22.060000000000002</v>
      </c>
      <c r="K542" s="34">
        <v>1.8963000000000001</v>
      </c>
      <c r="L542" s="34">
        <v>3.903</v>
      </c>
      <c r="M542" s="34">
        <v>-0.21329999999999999</v>
      </c>
      <c r="N542" s="34">
        <v>0</v>
      </c>
      <c r="O542" s="34">
        <v>16.474</v>
      </c>
      <c r="P542" s="56">
        <v>1062.5999999999999</v>
      </c>
      <c r="Q542" s="34">
        <v>16.474</v>
      </c>
      <c r="R542" s="34">
        <v>1062.5999999999999</v>
      </c>
      <c r="S542" s="61">
        <v>1.5503482025221157E-2</v>
      </c>
      <c r="T542" s="67">
        <v>42.4</v>
      </c>
      <c r="U542" s="68">
        <v>0.65734763786937711</v>
      </c>
      <c r="V542" s="69">
        <v>930.20892151326939</v>
      </c>
      <c r="W542" s="181">
        <v>39.440858272162622</v>
      </c>
    </row>
    <row r="543" spans="1:23" x14ac:dyDescent="0.2">
      <c r="A543" s="279"/>
      <c r="B543" s="23">
        <v>536</v>
      </c>
      <c r="C543" s="80" t="s">
        <v>990</v>
      </c>
      <c r="D543" s="82">
        <v>3.1</v>
      </c>
      <c r="E543" s="80">
        <v>447</v>
      </c>
      <c r="F543" s="81" t="s">
        <v>969</v>
      </c>
      <c r="G543" s="81"/>
      <c r="H543" s="80">
        <v>40</v>
      </c>
      <c r="I543" s="80">
        <v>1987</v>
      </c>
      <c r="J543" s="83">
        <v>47.706000000000003</v>
      </c>
      <c r="K543" s="83">
        <v>4.6798770000000003</v>
      </c>
      <c r="L543" s="83">
        <v>9.2181599999999992</v>
      </c>
      <c r="M543" s="83">
        <v>0.36911699999999997</v>
      </c>
      <c r="N543" s="83">
        <v>0</v>
      </c>
      <c r="O543" s="83">
        <v>33.438839999999999</v>
      </c>
      <c r="P543" s="84">
        <v>2155.0100000000002</v>
      </c>
      <c r="Q543" s="83">
        <v>33.438839999999999</v>
      </c>
      <c r="R543" s="83">
        <v>2155.0100000000002</v>
      </c>
      <c r="S543" s="85">
        <v>1.55167911053777E-2</v>
      </c>
      <c r="T543" s="86">
        <v>51.6</v>
      </c>
      <c r="U543" s="86">
        <v>0.80066642103748931</v>
      </c>
      <c r="V543" s="87">
        <v>931.00746632266191</v>
      </c>
      <c r="W543" s="182">
        <v>48.03998526224936</v>
      </c>
    </row>
    <row r="544" spans="1:23" x14ac:dyDescent="0.2">
      <c r="A544" s="279"/>
      <c r="B544" s="23">
        <v>537</v>
      </c>
      <c r="C544" s="80" t="s">
        <v>420</v>
      </c>
      <c r="D544" s="82">
        <v>4.58</v>
      </c>
      <c r="E544" s="80">
        <v>402.6</v>
      </c>
      <c r="F544" s="26" t="s">
        <v>442</v>
      </c>
      <c r="G544" s="26" t="s">
        <v>24</v>
      </c>
      <c r="H544" s="23">
        <v>24</v>
      </c>
      <c r="I544" s="23" t="s">
        <v>43</v>
      </c>
      <c r="J544" s="34">
        <v>20.193999999999999</v>
      </c>
      <c r="K544" s="34">
        <v>1.1220000000000001</v>
      </c>
      <c r="L544" s="34">
        <v>3.84</v>
      </c>
      <c r="M544" s="34">
        <v>-0.30599999999999999</v>
      </c>
      <c r="N544" s="34">
        <v>0</v>
      </c>
      <c r="O544" s="34">
        <v>15.538</v>
      </c>
      <c r="P544" s="56">
        <v>1000.52</v>
      </c>
      <c r="Q544" s="34">
        <v>15.538</v>
      </c>
      <c r="R544" s="34">
        <v>1000.52</v>
      </c>
      <c r="S544" s="61">
        <v>1.5529924439291569E-2</v>
      </c>
      <c r="T544" s="67">
        <v>50.1</v>
      </c>
      <c r="U544" s="68">
        <v>0.77804921440850761</v>
      </c>
      <c r="V544" s="69">
        <v>931.79546635749409</v>
      </c>
      <c r="W544" s="181">
        <v>46.682952864510462</v>
      </c>
    </row>
    <row r="545" spans="1:23" x14ac:dyDescent="0.2">
      <c r="A545" s="279"/>
      <c r="B545" s="23">
        <v>538</v>
      </c>
      <c r="C545" s="80" t="s">
        <v>503</v>
      </c>
      <c r="D545" s="88">
        <v>3.7</v>
      </c>
      <c r="E545" s="20">
        <v>429</v>
      </c>
      <c r="F545" s="81" t="s">
        <v>531</v>
      </c>
      <c r="G545" s="81" t="s">
        <v>24</v>
      </c>
      <c r="H545" s="80">
        <v>60</v>
      </c>
      <c r="I545" s="80">
        <v>1985</v>
      </c>
      <c r="J545" s="34">
        <v>76.38</v>
      </c>
      <c r="K545" s="34">
        <v>4.7430000000000003</v>
      </c>
      <c r="L545" s="34">
        <v>9.6676059999999993</v>
      </c>
      <c r="M545" s="34">
        <v>-0.4824</v>
      </c>
      <c r="N545" s="34">
        <v>0</v>
      </c>
      <c r="O545" s="34">
        <v>61.9694</v>
      </c>
      <c r="P545" s="84">
        <v>3912.05</v>
      </c>
      <c r="Q545" s="34">
        <v>61.9694</v>
      </c>
      <c r="R545" s="83">
        <v>3985.82</v>
      </c>
      <c r="S545" s="61">
        <v>1.554746576614097E-2</v>
      </c>
      <c r="T545" s="67">
        <v>57.878999999999998</v>
      </c>
      <c r="U545" s="68">
        <v>0.89987177107847316</v>
      </c>
      <c r="V545" s="69">
        <v>932.84794596845825</v>
      </c>
      <c r="W545" s="181">
        <v>53.992306264708397</v>
      </c>
    </row>
    <row r="546" spans="1:23" x14ac:dyDescent="0.2">
      <c r="A546" s="279"/>
      <c r="B546" s="23">
        <v>539</v>
      </c>
      <c r="C546" s="80" t="s">
        <v>214</v>
      </c>
      <c r="D546" s="88">
        <v>2.7</v>
      </c>
      <c r="E546" s="20">
        <v>459</v>
      </c>
      <c r="F546" s="26" t="s">
        <v>222</v>
      </c>
      <c r="G546" s="26" t="s">
        <v>96</v>
      </c>
      <c r="H546" s="23">
        <v>12</v>
      </c>
      <c r="I546" s="23">
        <v>1987</v>
      </c>
      <c r="J546" s="34">
        <v>14.19</v>
      </c>
      <c r="K546" s="34">
        <v>0.36799999999999999</v>
      </c>
      <c r="L546" s="34">
        <v>2.383</v>
      </c>
      <c r="M546" s="34">
        <v>-0.113</v>
      </c>
      <c r="N546" s="34"/>
      <c r="O546" s="34">
        <v>11.552</v>
      </c>
      <c r="P546" s="56">
        <v>741.3</v>
      </c>
      <c r="Q546" s="34">
        <v>11.552</v>
      </c>
      <c r="R546" s="34">
        <v>741.3</v>
      </c>
      <c r="S546" s="61">
        <v>1.5583434506947255E-2</v>
      </c>
      <c r="T546" s="67">
        <v>66.400000000000006</v>
      </c>
      <c r="U546" s="68">
        <v>1.0347400512612979</v>
      </c>
      <c r="V546" s="69">
        <v>935.0060704168352</v>
      </c>
      <c r="W546" s="181">
        <v>62.084403075677862</v>
      </c>
    </row>
    <row r="547" spans="1:23" x14ac:dyDescent="0.2">
      <c r="A547" s="279"/>
      <c r="B547" s="23">
        <v>540</v>
      </c>
      <c r="C547" s="80" t="s">
        <v>420</v>
      </c>
      <c r="D547" s="82">
        <v>4.58</v>
      </c>
      <c r="E547" s="80">
        <v>402.6</v>
      </c>
      <c r="F547" s="26" t="s">
        <v>443</v>
      </c>
      <c r="G547" s="26" t="s">
        <v>24</v>
      </c>
      <c r="H547" s="23">
        <v>28</v>
      </c>
      <c r="I547" s="23" t="s">
        <v>43</v>
      </c>
      <c r="J547" s="34">
        <v>21.212240000000001</v>
      </c>
      <c r="K547" s="34">
        <v>0.66300000000000003</v>
      </c>
      <c r="L547" s="34">
        <v>0.28000000000000003</v>
      </c>
      <c r="M547" s="34">
        <v>1.2240000000000001E-2</v>
      </c>
      <c r="N547" s="34">
        <v>0</v>
      </c>
      <c r="O547" s="34">
        <v>20.257000000000001</v>
      </c>
      <c r="P547" s="56">
        <v>1296.3</v>
      </c>
      <c r="Q547" s="34">
        <v>20.257000000000001</v>
      </c>
      <c r="R547" s="34">
        <v>1296.3</v>
      </c>
      <c r="S547" s="61">
        <v>1.5626783923474507E-2</v>
      </c>
      <c r="T547" s="67">
        <v>50.1</v>
      </c>
      <c r="U547" s="68">
        <v>0.78290187456607285</v>
      </c>
      <c r="V547" s="69">
        <v>937.60703540847044</v>
      </c>
      <c r="W547" s="181">
        <v>46.974112473964368</v>
      </c>
    </row>
    <row r="548" spans="1:23" x14ac:dyDescent="0.2">
      <c r="A548" s="279"/>
      <c r="B548" s="23">
        <v>541</v>
      </c>
      <c r="C548" s="80" t="s">
        <v>763</v>
      </c>
      <c r="D548" s="88">
        <v>3.6</v>
      </c>
      <c r="E548" s="20">
        <v>432</v>
      </c>
      <c r="F548" s="26" t="s">
        <v>787</v>
      </c>
      <c r="G548" s="26" t="s">
        <v>24</v>
      </c>
      <c r="H548" s="23">
        <v>45</v>
      </c>
      <c r="I548" s="23">
        <v>1967</v>
      </c>
      <c r="J548" s="34">
        <v>41.3</v>
      </c>
      <c r="K548" s="34">
        <v>3.05</v>
      </c>
      <c r="L548" s="34">
        <v>8.19</v>
      </c>
      <c r="M548" s="34">
        <v>0.11</v>
      </c>
      <c r="N548" s="34">
        <v>0</v>
      </c>
      <c r="O548" s="34">
        <v>29.95</v>
      </c>
      <c r="P548" s="56">
        <v>1915.37</v>
      </c>
      <c r="Q548" s="34">
        <v>29.95</v>
      </c>
      <c r="R548" s="34">
        <v>1915.37</v>
      </c>
      <c r="S548" s="61">
        <v>1.5636665500660448E-2</v>
      </c>
      <c r="T548" s="67">
        <v>76.099999999999994</v>
      </c>
      <c r="U548" s="68">
        <v>1.1899502446002601</v>
      </c>
      <c r="V548" s="69">
        <v>938.19993003962691</v>
      </c>
      <c r="W548" s="181">
        <v>71.397014676015601</v>
      </c>
    </row>
    <row r="549" spans="1:23" x14ac:dyDescent="0.2">
      <c r="A549" s="279"/>
      <c r="B549" s="23">
        <v>542</v>
      </c>
      <c r="C549" s="80" t="s">
        <v>420</v>
      </c>
      <c r="D549" s="82">
        <v>4.58</v>
      </c>
      <c r="E549" s="80">
        <v>402.6</v>
      </c>
      <c r="F549" s="26" t="s">
        <v>444</v>
      </c>
      <c r="G549" s="26" t="s">
        <v>24</v>
      </c>
      <c r="H549" s="23">
        <v>30</v>
      </c>
      <c r="I549" s="23" t="s">
        <v>43</v>
      </c>
      <c r="J549" s="34">
        <v>32.750997999999996</v>
      </c>
      <c r="K549" s="34">
        <v>2.8050000000000002</v>
      </c>
      <c r="L549" s="34">
        <v>6.2000480000000007</v>
      </c>
      <c r="M549" s="34">
        <v>5.0999999999999997E-2</v>
      </c>
      <c r="N549" s="34">
        <v>0</v>
      </c>
      <c r="O549" s="34">
        <v>23.694949999999999</v>
      </c>
      <c r="P549" s="56">
        <v>1514.79</v>
      </c>
      <c r="Q549" s="34">
        <v>23.694949999999999</v>
      </c>
      <c r="R549" s="34">
        <v>1514.79</v>
      </c>
      <c r="S549" s="61">
        <v>1.5642399276467364E-2</v>
      </c>
      <c r="T549" s="67">
        <v>50.1</v>
      </c>
      <c r="U549" s="68">
        <v>0.783684203751015</v>
      </c>
      <c r="V549" s="69">
        <v>938.54395658804174</v>
      </c>
      <c r="W549" s="181">
        <v>47.021052225060892</v>
      </c>
    </row>
    <row r="550" spans="1:23" x14ac:dyDescent="0.2">
      <c r="A550" s="279"/>
      <c r="B550" s="23">
        <v>543</v>
      </c>
      <c r="C550" s="80" t="s">
        <v>420</v>
      </c>
      <c r="D550" s="82">
        <v>4.58</v>
      </c>
      <c r="E550" s="80">
        <v>402.6</v>
      </c>
      <c r="F550" s="26" t="s">
        <v>445</v>
      </c>
      <c r="G550" s="26" t="s">
        <v>24</v>
      </c>
      <c r="H550" s="23">
        <v>30</v>
      </c>
      <c r="I550" s="23" t="s">
        <v>43</v>
      </c>
      <c r="J550" s="34">
        <v>30.977997999999999</v>
      </c>
      <c r="K550" s="34">
        <v>2.2949999999999999</v>
      </c>
      <c r="L550" s="34">
        <v>5.0486529999999998</v>
      </c>
      <c r="M550" s="34">
        <v>-0.10199999999999999</v>
      </c>
      <c r="N550" s="34">
        <v>0</v>
      </c>
      <c r="O550" s="34">
        <v>23.736345</v>
      </c>
      <c r="P550" s="56">
        <v>1514.21</v>
      </c>
      <c r="Q550" s="34">
        <v>23.69</v>
      </c>
      <c r="R550" s="34">
        <v>1514.21</v>
      </c>
      <c r="S550" s="61">
        <v>1.5645121878735447E-2</v>
      </c>
      <c r="T550" s="67">
        <v>50.1</v>
      </c>
      <c r="U550" s="68">
        <v>0.78382060612464588</v>
      </c>
      <c r="V550" s="69">
        <v>938.70731272412672</v>
      </c>
      <c r="W550" s="181">
        <v>47.029236367478745</v>
      </c>
    </row>
    <row r="551" spans="1:23" x14ac:dyDescent="0.2">
      <c r="A551" s="279"/>
      <c r="B551" s="23">
        <v>544</v>
      </c>
      <c r="C551" s="80" t="s">
        <v>461</v>
      </c>
      <c r="D551" s="82">
        <v>3.9</v>
      </c>
      <c r="E551" s="80">
        <v>423</v>
      </c>
      <c r="F551" s="26" t="s">
        <v>486</v>
      </c>
      <c r="G551" s="26" t="s">
        <v>24</v>
      </c>
      <c r="H551" s="23">
        <v>4</v>
      </c>
      <c r="I551" s="23" t="s">
        <v>43</v>
      </c>
      <c r="J551" s="34">
        <v>2.8809999999999998</v>
      </c>
      <c r="K551" s="34">
        <v>0</v>
      </c>
      <c r="L551" s="34">
        <v>0</v>
      </c>
      <c r="M551" s="34">
        <v>0</v>
      </c>
      <c r="N551" s="34">
        <v>0</v>
      </c>
      <c r="O551" s="34">
        <v>2.8809999999999998</v>
      </c>
      <c r="P551" s="56">
        <v>183.78</v>
      </c>
      <c r="Q551" s="34">
        <v>2.8809999999999998</v>
      </c>
      <c r="R551" s="34">
        <v>183.78</v>
      </c>
      <c r="S551" s="61">
        <v>1.5676352160191531E-2</v>
      </c>
      <c r="T551" s="67">
        <v>78.7</v>
      </c>
      <c r="U551" s="68">
        <v>1.2337289150070736</v>
      </c>
      <c r="V551" s="69">
        <v>940.58112961149186</v>
      </c>
      <c r="W551" s="181">
        <v>74.023734900424415</v>
      </c>
    </row>
    <row r="552" spans="1:23" x14ac:dyDescent="0.2">
      <c r="A552" s="279"/>
      <c r="B552" s="23">
        <v>545</v>
      </c>
      <c r="C552" s="80" t="s">
        <v>990</v>
      </c>
      <c r="D552" s="82">
        <v>3.1</v>
      </c>
      <c r="E552" s="80">
        <v>447</v>
      </c>
      <c r="F552" s="81" t="s">
        <v>976</v>
      </c>
      <c r="G552" s="81"/>
      <c r="H552" s="80">
        <v>25</v>
      </c>
      <c r="I552" s="80">
        <v>1940</v>
      </c>
      <c r="J552" s="83">
        <v>33.706000000000003</v>
      </c>
      <c r="K552" s="83">
        <v>3.7232449999999999</v>
      </c>
      <c r="L552" s="83">
        <v>4.2922799999999999</v>
      </c>
      <c r="M552" s="83">
        <v>0</v>
      </c>
      <c r="N552" s="83">
        <v>0</v>
      </c>
      <c r="O552" s="83">
        <v>24.21172</v>
      </c>
      <c r="P552" s="84">
        <v>1544.26</v>
      </c>
      <c r="Q552" s="83">
        <v>24.21172</v>
      </c>
      <c r="R552" s="83">
        <v>1544.26</v>
      </c>
      <c r="S552" s="85">
        <v>1.5678525636874618E-2</v>
      </c>
      <c r="T552" s="86">
        <v>51.6</v>
      </c>
      <c r="U552" s="86">
        <v>0.80901192286273027</v>
      </c>
      <c r="V552" s="87">
        <v>940.71153821247708</v>
      </c>
      <c r="W552" s="182">
        <v>48.540715371763824</v>
      </c>
    </row>
    <row r="553" spans="1:23" x14ac:dyDescent="0.2">
      <c r="A553" s="279"/>
      <c r="B553" s="23">
        <v>546</v>
      </c>
      <c r="C553" s="80" t="s">
        <v>990</v>
      </c>
      <c r="D553" s="82">
        <v>3.1</v>
      </c>
      <c r="E553" s="80">
        <v>447</v>
      </c>
      <c r="F553" s="81" t="s">
        <v>970</v>
      </c>
      <c r="G553" s="81"/>
      <c r="H553" s="80">
        <v>59</v>
      </c>
      <c r="I553" s="80">
        <v>1964</v>
      </c>
      <c r="J553" s="83">
        <v>60.296999999999997</v>
      </c>
      <c r="K553" s="83">
        <v>6.5676870000000003</v>
      </c>
      <c r="L553" s="83">
        <v>12.8079</v>
      </c>
      <c r="M553" s="83">
        <v>-0.54968300000000003</v>
      </c>
      <c r="N553" s="83">
        <v>0</v>
      </c>
      <c r="O553" s="83">
        <v>41.4711</v>
      </c>
      <c r="P553" s="84">
        <v>2642.27</v>
      </c>
      <c r="Q553" s="83">
        <v>41.4711</v>
      </c>
      <c r="R553" s="83">
        <v>2642.27</v>
      </c>
      <c r="S553" s="85">
        <v>1.5695254459233917E-2</v>
      </c>
      <c r="T553" s="86">
        <v>51.6</v>
      </c>
      <c r="U553" s="86">
        <v>0.80987513009647016</v>
      </c>
      <c r="V553" s="87">
        <v>941.71526755403499</v>
      </c>
      <c r="W553" s="182">
        <v>48.592507805788209</v>
      </c>
    </row>
    <row r="554" spans="1:23" x14ac:dyDescent="0.2">
      <c r="A554" s="279"/>
      <c r="B554" s="23">
        <v>547</v>
      </c>
      <c r="C554" s="80" t="s">
        <v>722</v>
      </c>
      <c r="D554" s="88">
        <v>3.9</v>
      </c>
      <c r="E554" s="20">
        <v>423</v>
      </c>
      <c r="F554" s="26" t="s">
        <v>743</v>
      </c>
      <c r="G554" s="26" t="s">
        <v>24</v>
      </c>
      <c r="H554" s="23">
        <v>55</v>
      </c>
      <c r="I554" s="23">
        <v>1981</v>
      </c>
      <c r="J554" s="34">
        <v>57.74</v>
      </c>
      <c r="K554" s="34">
        <v>5.202</v>
      </c>
      <c r="L554" s="34">
        <v>5.9939999999999998</v>
      </c>
      <c r="M554" s="34">
        <v>-0.66600000000000004</v>
      </c>
      <c r="N554" s="34">
        <v>0</v>
      </c>
      <c r="O554" s="34">
        <v>46.543999999999997</v>
      </c>
      <c r="P554" s="56">
        <v>2962.7</v>
      </c>
      <c r="Q554" s="34">
        <v>46.543999999999997</v>
      </c>
      <c r="R554" s="34">
        <v>2962.7</v>
      </c>
      <c r="S554" s="61">
        <v>1.570999426199075E-2</v>
      </c>
      <c r="T554" s="68">
        <v>44.47</v>
      </c>
      <c r="U554" s="68">
        <v>0.69862344483072858</v>
      </c>
      <c r="V554" s="69">
        <v>942.59965571944508</v>
      </c>
      <c r="W554" s="181">
        <v>41.917406689843723</v>
      </c>
    </row>
    <row r="555" spans="1:23" x14ac:dyDescent="0.2">
      <c r="A555" s="279"/>
      <c r="B555" s="23">
        <v>548</v>
      </c>
      <c r="C555" s="80" t="s">
        <v>333</v>
      </c>
      <c r="D555" s="82">
        <v>6</v>
      </c>
      <c r="E555" s="80">
        <v>372</v>
      </c>
      <c r="F555" s="26" t="s">
        <v>363</v>
      </c>
      <c r="G555" s="26"/>
      <c r="H555" s="23">
        <v>85</v>
      </c>
      <c r="I555" s="23">
        <v>1969</v>
      </c>
      <c r="J555" s="34">
        <v>85.228099999999998</v>
      </c>
      <c r="K555" s="34">
        <v>15.673999999999999</v>
      </c>
      <c r="L555" s="34">
        <v>8.5</v>
      </c>
      <c r="M555" s="34">
        <v>0.42809999999999998</v>
      </c>
      <c r="N555" s="34">
        <v>0</v>
      </c>
      <c r="O555" s="34">
        <v>60.625999999999998</v>
      </c>
      <c r="P555" s="56">
        <v>3859</v>
      </c>
      <c r="Q555" s="34">
        <v>60.625999999999998</v>
      </c>
      <c r="R555" s="34">
        <v>3859</v>
      </c>
      <c r="S555" s="61">
        <v>1.5710287639284788E-2</v>
      </c>
      <c r="T555" s="67">
        <v>56.2</v>
      </c>
      <c r="U555" s="68">
        <v>0.88291816532780509</v>
      </c>
      <c r="V555" s="69">
        <v>942.61725835708728</v>
      </c>
      <c r="W555" s="181">
        <v>52.975089919668306</v>
      </c>
    </row>
    <row r="556" spans="1:23" x14ac:dyDescent="0.2">
      <c r="A556" s="279"/>
      <c r="B556" s="23">
        <v>549</v>
      </c>
      <c r="C556" s="80" t="s">
        <v>763</v>
      </c>
      <c r="D556" s="88">
        <v>3.6</v>
      </c>
      <c r="E556" s="20">
        <v>432</v>
      </c>
      <c r="F556" s="26" t="s">
        <v>788</v>
      </c>
      <c r="G556" s="26" t="s">
        <v>24</v>
      </c>
      <c r="H556" s="23">
        <v>43</v>
      </c>
      <c r="I556" s="23">
        <v>1980</v>
      </c>
      <c r="J556" s="34">
        <v>29.8</v>
      </c>
      <c r="K556" s="34">
        <v>2.61</v>
      </c>
      <c r="L556" s="34">
        <v>0.71</v>
      </c>
      <c r="M556" s="34">
        <v>-0.18</v>
      </c>
      <c r="N556" s="34">
        <v>0</v>
      </c>
      <c r="O556" s="34">
        <v>26.66</v>
      </c>
      <c r="P556" s="56">
        <v>1694.49</v>
      </c>
      <c r="Q556" s="34">
        <v>23.27</v>
      </c>
      <c r="R556" s="34">
        <v>1478.89</v>
      </c>
      <c r="S556" s="61">
        <v>1.5734774053513107E-2</v>
      </c>
      <c r="T556" s="67">
        <v>76.099999999999994</v>
      </c>
      <c r="U556" s="68">
        <v>1.1974163054723475</v>
      </c>
      <c r="V556" s="69">
        <v>944.08644321078634</v>
      </c>
      <c r="W556" s="181">
        <v>71.844978328340829</v>
      </c>
    </row>
    <row r="557" spans="1:23" x14ac:dyDescent="0.2">
      <c r="A557" s="279"/>
      <c r="B557" s="23">
        <v>550</v>
      </c>
      <c r="C557" s="80" t="s">
        <v>141</v>
      </c>
      <c r="D557" s="82">
        <v>3.3</v>
      </c>
      <c r="E557" s="80">
        <v>411</v>
      </c>
      <c r="F557" s="40" t="s">
        <v>170</v>
      </c>
      <c r="G557" s="26" t="s">
        <v>24</v>
      </c>
      <c r="H557" s="23">
        <v>7</v>
      </c>
      <c r="I557" s="23">
        <v>1959</v>
      </c>
      <c r="J557" s="34">
        <v>10.000999999999999</v>
      </c>
      <c r="K557" s="34">
        <v>0.20399999999999999</v>
      </c>
      <c r="L557" s="34">
        <v>2.0798999999999999</v>
      </c>
      <c r="M557" s="34"/>
      <c r="N557" s="34">
        <v>1.3891</v>
      </c>
      <c r="O557" s="34">
        <v>6.3280000000000003</v>
      </c>
      <c r="P557" s="56">
        <v>639.6</v>
      </c>
      <c r="Q557" s="34">
        <v>4.82</v>
      </c>
      <c r="R557" s="34">
        <v>305.76</v>
      </c>
      <c r="S557" s="61">
        <v>1.5763997906855051E-2</v>
      </c>
      <c r="T557" s="67">
        <v>92.105000000000004</v>
      </c>
      <c r="U557" s="68">
        <v>1.4519430272108846</v>
      </c>
      <c r="V557" s="69">
        <v>945.83987441130307</v>
      </c>
      <c r="W557" s="181">
        <v>87.11658163265308</v>
      </c>
    </row>
    <row r="558" spans="1:23" x14ac:dyDescent="0.2">
      <c r="A558" s="279"/>
      <c r="B558" s="23">
        <v>551</v>
      </c>
      <c r="C558" s="80" t="s">
        <v>420</v>
      </c>
      <c r="D558" s="82">
        <v>4.58</v>
      </c>
      <c r="E558" s="80">
        <v>402.6</v>
      </c>
      <c r="F558" s="26" t="s">
        <v>446</v>
      </c>
      <c r="G558" s="26" t="s">
        <v>24</v>
      </c>
      <c r="H558" s="23">
        <v>43</v>
      </c>
      <c r="I558" s="23" t="s">
        <v>43</v>
      </c>
      <c r="J558" s="34">
        <v>27.693000000000001</v>
      </c>
      <c r="K558" s="34">
        <v>3.6210000000000004</v>
      </c>
      <c r="L558" s="34">
        <v>0.24212900000000001</v>
      </c>
      <c r="M558" s="34">
        <v>-8.0070000000000014</v>
      </c>
      <c r="N558" s="34">
        <v>5.7306370000000006</v>
      </c>
      <c r="O558" s="34">
        <v>26.106234000000001</v>
      </c>
      <c r="P558" s="56">
        <v>2003.23</v>
      </c>
      <c r="Q558" s="34">
        <v>31.596</v>
      </c>
      <c r="R558" s="34">
        <v>2003.23</v>
      </c>
      <c r="S558" s="61">
        <v>1.5772527368300194E-2</v>
      </c>
      <c r="T558" s="67">
        <v>50.1</v>
      </c>
      <c r="U558" s="68">
        <v>0.79020362115183973</v>
      </c>
      <c r="V558" s="69">
        <v>946.35164209801155</v>
      </c>
      <c r="W558" s="181">
        <v>47.412217269110378</v>
      </c>
    </row>
    <row r="559" spans="1:23" x14ac:dyDescent="0.2">
      <c r="A559" s="279"/>
      <c r="B559" s="23">
        <v>552</v>
      </c>
      <c r="C559" s="80" t="s">
        <v>420</v>
      </c>
      <c r="D559" s="82">
        <v>4.58</v>
      </c>
      <c r="E559" s="80">
        <v>402.6</v>
      </c>
      <c r="F559" s="26" t="s">
        <v>447</v>
      </c>
      <c r="G559" s="26" t="s">
        <v>24</v>
      </c>
      <c r="H559" s="23">
        <v>12</v>
      </c>
      <c r="I559" s="23" t="s">
        <v>43</v>
      </c>
      <c r="J559" s="34">
        <v>14.036999000000002</v>
      </c>
      <c r="K559" s="34">
        <v>1.7850000000000001</v>
      </c>
      <c r="L559" s="34">
        <v>2.2972329999999999</v>
      </c>
      <c r="M559" s="34">
        <v>1.4280000000000002</v>
      </c>
      <c r="N559" s="34">
        <v>0</v>
      </c>
      <c r="O559" s="34">
        <v>8.5267660000000003</v>
      </c>
      <c r="P559" s="56">
        <v>540.32000000000005</v>
      </c>
      <c r="Q559" s="34">
        <v>8.5267660000000003</v>
      </c>
      <c r="R559" s="34">
        <v>540.32000000000005</v>
      </c>
      <c r="S559" s="61">
        <v>1.5780955729937814E-2</v>
      </c>
      <c r="T559" s="67">
        <v>50.1</v>
      </c>
      <c r="U559" s="68">
        <v>0.79062588206988449</v>
      </c>
      <c r="V559" s="69">
        <v>946.85734379626888</v>
      </c>
      <c r="W559" s="181">
        <v>47.437552924193071</v>
      </c>
    </row>
    <row r="560" spans="1:23" x14ac:dyDescent="0.2">
      <c r="A560" s="279"/>
      <c r="B560" s="23">
        <v>553</v>
      </c>
      <c r="C560" s="80" t="s">
        <v>420</v>
      </c>
      <c r="D560" s="82">
        <v>4.58</v>
      </c>
      <c r="E560" s="80">
        <v>402.6</v>
      </c>
      <c r="F560" s="26" t="s">
        <v>448</v>
      </c>
      <c r="G560" s="26" t="s">
        <v>24</v>
      </c>
      <c r="H560" s="23">
        <v>45</v>
      </c>
      <c r="I560" s="23" t="s">
        <v>43</v>
      </c>
      <c r="J560" s="34">
        <v>46.845000999999996</v>
      </c>
      <c r="K560" s="34">
        <v>3.5189999999999997</v>
      </c>
      <c r="L560" s="34">
        <v>6.5394030000000001</v>
      </c>
      <c r="M560" s="34">
        <v>-0.255</v>
      </c>
      <c r="N560" s="34">
        <v>0</v>
      </c>
      <c r="O560" s="34">
        <v>37.041598</v>
      </c>
      <c r="P560" s="56">
        <v>2344.86</v>
      </c>
      <c r="Q560" s="34">
        <v>37.041598</v>
      </c>
      <c r="R560" s="34">
        <v>2344.86</v>
      </c>
      <c r="S560" s="61">
        <v>1.5796933718857414E-2</v>
      </c>
      <c r="T560" s="67">
        <v>50.1</v>
      </c>
      <c r="U560" s="68">
        <v>0.79142637931475646</v>
      </c>
      <c r="V560" s="69">
        <v>947.81602313144481</v>
      </c>
      <c r="W560" s="181">
        <v>47.485582758885386</v>
      </c>
    </row>
    <row r="561" spans="1:23" x14ac:dyDescent="0.2">
      <c r="A561" s="279"/>
      <c r="B561" s="23">
        <v>554</v>
      </c>
      <c r="C561" s="80" t="s">
        <v>461</v>
      </c>
      <c r="D561" s="82">
        <v>3.9</v>
      </c>
      <c r="E561" s="80">
        <v>423</v>
      </c>
      <c r="F561" s="26" t="s">
        <v>487</v>
      </c>
      <c r="G561" s="26" t="s">
        <v>24</v>
      </c>
      <c r="H561" s="23">
        <v>43</v>
      </c>
      <c r="I561" s="23" t="s">
        <v>43</v>
      </c>
      <c r="J561" s="34">
        <v>33.247999999999998</v>
      </c>
      <c r="K561" s="34">
        <v>1.821</v>
      </c>
      <c r="L561" s="34">
        <v>4.3319999999999999</v>
      </c>
      <c r="M561" s="34">
        <v>0</v>
      </c>
      <c r="N561" s="34">
        <v>0</v>
      </c>
      <c r="O561" s="34">
        <v>27.094999999999999</v>
      </c>
      <c r="P561" s="56">
        <v>1713.13</v>
      </c>
      <c r="Q561" s="34">
        <v>27.094999999999999</v>
      </c>
      <c r="R561" s="34">
        <v>1713.13</v>
      </c>
      <c r="S561" s="61">
        <v>1.5816079340155154E-2</v>
      </c>
      <c r="T561" s="67">
        <v>78.7</v>
      </c>
      <c r="U561" s="68">
        <v>1.2447254440702107</v>
      </c>
      <c r="V561" s="69">
        <v>948.96476040930918</v>
      </c>
      <c r="W561" s="181">
        <v>74.683526644212634</v>
      </c>
    </row>
    <row r="562" spans="1:23" x14ac:dyDescent="0.2">
      <c r="A562" s="279"/>
      <c r="B562" s="23">
        <v>555</v>
      </c>
      <c r="C562" s="80" t="s">
        <v>650</v>
      </c>
      <c r="D562" s="82">
        <v>3.5</v>
      </c>
      <c r="E562" s="80">
        <v>435</v>
      </c>
      <c r="F562" s="26" t="s">
        <v>679</v>
      </c>
      <c r="G562" s="26" t="s">
        <v>24</v>
      </c>
      <c r="H562" s="23">
        <v>12</v>
      </c>
      <c r="I562" s="23" t="s">
        <v>43</v>
      </c>
      <c r="J562" s="34">
        <v>14.200000000000001</v>
      </c>
      <c r="K562" s="34">
        <v>0.8669</v>
      </c>
      <c r="L562" s="34">
        <v>2.0385</v>
      </c>
      <c r="M562" s="34">
        <v>0.1021</v>
      </c>
      <c r="N562" s="34">
        <v>0</v>
      </c>
      <c r="O562" s="34">
        <v>11.192500000000001</v>
      </c>
      <c r="P562" s="56">
        <v>706.2</v>
      </c>
      <c r="Q562" s="34">
        <v>11.192500000000001</v>
      </c>
      <c r="R562" s="34">
        <v>706.2</v>
      </c>
      <c r="S562" s="61">
        <v>1.5848909657320873E-2</v>
      </c>
      <c r="T562" s="67">
        <v>42.4</v>
      </c>
      <c r="U562" s="68">
        <v>0.67199376947040501</v>
      </c>
      <c r="V562" s="69">
        <v>950.93457943925227</v>
      </c>
      <c r="W562" s="181">
        <v>40.319626168224296</v>
      </c>
    </row>
    <row r="563" spans="1:23" x14ac:dyDescent="0.2">
      <c r="A563" s="279"/>
      <c r="B563" s="23">
        <v>556</v>
      </c>
      <c r="C563" s="80" t="s">
        <v>268</v>
      </c>
      <c r="D563" s="82">
        <v>3.9</v>
      </c>
      <c r="E563" s="80">
        <v>423</v>
      </c>
      <c r="F563" s="26" t="s">
        <v>280</v>
      </c>
      <c r="G563" s="26" t="s">
        <v>24</v>
      </c>
      <c r="H563" s="23">
        <v>50</v>
      </c>
      <c r="I563" s="23" t="s">
        <v>43</v>
      </c>
      <c r="J563" s="34">
        <v>40.338999999999999</v>
      </c>
      <c r="K563" s="34">
        <v>2.9510000000000001</v>
      </c>
      <c r="L563" s="34">
        <v>6.9729999999999999</v>
      </c>
      <c r="M563" s="34">
        <v>0.82299999999999995</v>
      </c>
      <c r="N563" s="34">
        <v>0</v>
      </c>
      <c r="O563" s="34">
        <v>29.591999999999999</v>
      </c>
      <c r="P563" s="56">
        <v>1860.33</v>
      </c>
      <c r="Q563" s="34">
        <v>29.591999999999999</v>
      </c>
      <c r="R563" s="34">
        <v>1860.33</v>
      </c>
      <c r="S563" s="61">
        <v>1.5906855235361467E-2</v>
      </c>
      <c r="T563" s="67">
        <v>58.75</v>
      </c>
      <c r="U563" s="68">
        <v>0.93452774507748626</v>
      </c>
      <c r="V563" s="69">
        <v>954.41131412168795</v>
      </c>
      <c r="W563" s="181">
        <v>56.071664704649173</v>
      </c>
    </row>
    <row r="564" spans="1:23" x14ac:dyDescent="0.2">
      <c r="A564" s="279"/>
      <c r="B564" s="23">
        <v>557</v>
      </c>
      <c r="C564" s="80" t="s">
        <v>268</v>
      </c>
      <c r="D564" s="82">
        <v>3.9</v>
      </c>
      <c r="E564" s="80">
        <v>423</v>
      </c>
      <c r="F564" s="26" t="s">
        <v>282</v>
      </c>
      <c r="G564" s="26" t="s">
        <v>24</v>
      </c>
      <c r="H564" s="23">
        <v>20</v>
      </c>
      <c r="I564" s="23" t="s">
        <v>43</v>
      </c>
      <c r="J564" s="34">
        <v>22.541</v>
      </c>
      <c r="K564" s="34">
        <v>1.736</v>
      </c>
      <c r="L564" s="34">
        <v>3.077</v>
      </c>
      <c r="M564" s="34">
        <v>0.45700000000000002</v>
      </c>
      <c r="N564" s="34">
        <v>0</v>
      </c>
      <c r="O564" s="34">
        <v>17.271000000000001</v>
      </c>
      <c r="P564" s="56">
        <v>1084.6500000000001</v>
      </c>
      <c r="Q564" s="34">
        <v>17.271000000000001</v>
      </c>
      <c r="R564" s="34">
        <v>1084.6500000000001</v>
      </c>
      <c r="S564" s="61">
        <v>1.5923108836952013E-2</v>
      </c>
      <c r="T564" s="67">
        <v>58.75</v>
      </c>
      <c r="U564" s="68">
        <v>0.93548264417093074</v>
      </c>
      <c r="V564" s="69">
        <v>955.38653021712071</v>
      </c>
      <c r="W564" s="181">
        <v>56.128958650255846</v>
      </c>
    </row>
    <row r="565" spans="1:23" x14ac:dyDescent="0.2">
      <c r="A565" s="279"/>
      <c r="B565" s="23">
        <v>558</v>
      </c>
      <c r="C565" s="80" t="s">
        <v>804</v>
      </c>
      <c r="D565" s="88">
        <v>3.1</v>
      </c>
      <c r="E565" s="20">
        <v>447</v>
      </c>
      <c r="F565" s="26" t="s">
        <v>825</v>
      </c>
      <c r="G565" s="26" t="s">
        <v>24</v>
      </c>
      <c r="H565" s="23">
        <v>40</v>
      </c>
      <c r="I565" s="23">
        <v>1981</v>
      </c>
      <c r="J565" s="34">
        <v>48.02</v>
      </c>
      <c r="K565" s="34">
        <v>2.62</v>
      </c>
      <c r="L565" s="34">
        <v>8.0500000000000007</v>
      </c>
      <c r="M565" s="34">
        <v>1.2030000000000001</v>
      </c>
      <c r="N565" s="34">
        <v>0</v>
      </c>
      <c r="O565" s="34">
        <v>36.14</v>
      </c>
      <c r="P565" s="56">
        <v>2265.0500000000002</v>
      </c>
      <c r="Q565" s="34">
        <v>36.1</v>
      </c>
      <c r="R565" s="34">
        <v>2265.0500000000002</v>
      </c>
      <c r="S565" s="61">
        <v>1.5937838016820818E-2</v>
      </c>
      <c r="T565" s="67">
        <v>74.900000000000006</v>
      </c>
      <c r="U565" s="68">
        <v>1.1937440674598794</v>
      </c>
      <c r="V565" s="69">
        <v>956.27028100924917</v>
      </c>
      <c r="W565" s="181">
        <v>71.624644047592767</v>
      </c>
    </row>
    <row r="566" spans="1:23" x14ac:dyDescent="0.2">
      <c r="A566" s="279"/>
      <c r="B566" s="23">
        <v>559</v>
      </c>
      <c r="C566" s="80" t="s">
        <v>292</v>
      </c>
      <c r="D566" s="88">
        <v>3.9</v>
      </c>
      <c r="E566" s="20">
        <v>423</v>
      </c>
      <c r="F566" s="26" t="s">
        <v>317</v>
      </c>
      <c r="G566" s="26"/>
      <c r="H566" s="23">
        <v>54</v>
      </c>
      <c r="I566" s="23">
        <v>1987</v>
      </c>
      <c r="J566" s="34">
        <v>50.79</v>
      </c>
      <c r="K566" s="34">
        <v>5.4757499999999997</v>
      </c>
      <c r="L566" s="34">
        <v>10.685013</v>
      </c>
      <c r="M566" s="34">
        <v>-0.12074500000000001</v>
      </c>
      <c r="N566" s="34">
        <v>0</v>
      </c>
      <c r="O566" s="34">
        <v>34.749997999999998</v>
      </c>
      <c r="P566" s="56">
        <v>2179.62</v>
      </c>
      <c r="Q566" s="34">
        <v>34.749997999999998</v>
      </c>
      <c r="R566" s="34">
        <v>2179.62</v>
      </c>
      <c r="S566" s="61">
        <v>1.5943145135390573E-2</v>
      </c>
      <c r="T566" s="67">
        <v>53.41</v>
      </c>
      <c r="U566" s="68">
        <v>0.85152338168121045</v>
      </c>
      <c r="V566" s="69">
        <v>956.58870812343434</v>
      </c>
      <c r="W566" s="181">
        <v>51.09140290087263</v>
      </c>
    </row>
    <row r="567" spans="1:23" x14ac:dyDescent="0.2">
      <c r="A567" s="279"/>
      <c r="B567" s="23">
        <v>560</v>
      </c>
      <c r="C567" s="80" t="s">
        <v>991</v>
      </c>
      <c r="D567" s="88">
        <v>3.5</v>
      </c>
      <c r="E567" s="20">
        <v>435</v>
      </c>
      <c r="F567" s="26" t="s">
        <v>131</v>
      </c>
      <c r="G567" s="26" t="s">
        <v>24</v>
      </c>
      <c r="H567" s="23">
        <v>8</v>
      </c>
      <c r="I567" s="23">
        <v>1974</v>
      </c>
      <c r="J567" s="34">
        <v>8.7629999999999999</v>
      </c>
      <c r="K567" s="34">
        <v>1.0081199999999999</v>
      </c>
      <c r="L567" s="34">
        <v>1.429368</v>
      </c>
      <c r="M567" s="34">
        <v>-0.19212000000000001</v>
      </c>
      <c r="N567" s="34">
        <v>0</v>
      </c>
      <c r="O567" s="34">
        <v>6.5176319999999999</v>
      </c>
      <c r="P567" s="56">
        <v>406.6</v>
      </c>
      <c r="Q567" s="34">
        <v>6.5176319999999999</v>
      </c>
      <c r="R567" s="34">
        <v>406.6</v>
      </c>
      <c r="S567" s="61">
        <v>1.602959173635022E-2</v>
      </c>
      <c r="T567" s="67">
        <v>67.58</v>
      </c>
      <c r="U567" s="68">
        <v>1.0832798095425478</v>
      </c>
      <c r="V567" s="69">
        <v>961.77550418101316</v>
      </c>
      <c r="W567" s="181">
        <v>64.996788572552873</v>
      </c>
    </row>
    <row r="568" spans="1:23" x14ac:dyDescent="0.2">
      <c r="A568" s="279"/>
      <c r="B568" s="23">
        <v>561</v>
      </c>
      <c r="C568" s="80" t="s">
        <v>804</v>
      </c>
      <c r="D568" s="88">
        <v>3.1</v>
      </c>
      <c r="E568" s="20">
        <v>447</v>
      </c>
      <c r="F568" s="26" t="s">
        <v>826</v>
      </c>
      <c r="G568" s="26" t="s">
        <v>24</v>
      </c>
      <c r="H568" s="23">
        <v>41</v>
      </c>
      <c r="I568" s="23">
        <v>1980</v>
      </c>
      <c r="J568" s="34">
        <v>48.6</v>
      </c>
      <c r="K568" s="34">
        <v>4.0999999999999996</v>
      </c>
      <c r="L568" s="34">
        <v>8.9</v>
      </c>
      <c r="M568" s="34">
        <v>-0.6</v>
      </c>
      <c r="N568" s="34">
        <v>0</v>
      </c>
      <c r="O568" s="34">
        <v>36.1</v>
      </c>
      <c r="P568" s="56">
        <v>2251.5</v>
      </c>
      <c r="Q568" s="34">
        <v>36.1</v>
      </c>
      <c r="R568" s="34">
        <v>2251.5</v>
      </c>
      <c r="S568" s="61">
        <v>1.6033755274261603E-2</v>
      </c>
      <c r="T568" s="67">
        <v>74.900000000000006</v>
      </c>
      <c r="U568" s="68">
        <v>1.2009282700421942</v>
      </c>
      <c r="V568" s="69">
        <v>962.02531645569627</v>
      </c>
      <c r="W568" s="181">
        <v>72.055696202531664</v>
      </c>
    </row>
    <row r="569" spans="1:23" x14ac:dyDescent="0.2">
      <c r="A569" s="279"/>
      <c r="B569" s="23">
        <v>562</v>
      </c>
      <c r="C569" s="80" t="s">
        <v>420</v>
      </c>
      <c r="D569" s="82">
        <v>4.58</v>
      </c>
      <c r="E569" s="80">
        <v>402.6</v>
      </c>
      <c r="F569" s="26" t="s">
        <v>449</v>
      </c>
      <c r="G569" s="26" t="s">
        <v>24</v>
      </c>
      <c r="H569" s="23">
        <v>8</v>
      </c>
      <c r="I569" s="23" t="s">
        <v>43</v>
      </c>
      <c r="J569" s="34">
        <v>6.7999980000000004</v>
      </c>
      <c r="K569" s="34">
        <v>0.35700000000000004</v>
      </c>
      <c r="L569" s="34">
        <v>0.08</v>
      </c>
      <c r="M569" s="34">
        <v>0</v>
      </c>
      <c r="N569" s="34">
        <v>0</v>
      </c>
      <c r="O569" s="34">
        <v>6.3629980000000002</v>
      </c>
      <c r="P569" s="56">
        <v>396.8</v>
      </c>
      <c r="Q569" s="34">
        <v>6.3629980000000002</v>
      </c>
      <c r="R569" s="34">
        <v>396.8</v>
      </c>
      <c r="S569" s="61">
        <v>1.6035781249999999E-2</v>
      </c>
      <c r="T569" s="67">
        <v>50.1</v>
      </c>
      <c r="U569" s="68">
        <v>0.80339264062499993</v>
      </c>
      <c r="V569" s="69">
        <v>962.14687499999991</v>
      </c>
      <c r="W569" s="181">
        <v>48.203558437499993</v>
      </c>
    </row>
    <row r="570" spans="1:23" x14ac:dyDescent="0.2">
      <c r="A570" s="279"/>
      <c r="B570" s="23">
        <v>563</v>
      </c>
      <c r="C570" s="80" t="s">
        <v>141</v>
      </c>
      <c r="D570" s="82">
        <v>3.3</v>
      </c>
      <c r="E570" s="80">
        <v>411</v>
      </c>
      <c r="F570" s="40" t="s">
        <v>169</v>
      </c>
      <c r="G570" s="26" t="s">
        <v>24</v>
      </c>
      <c r="H570" s="23">
        <v>3</v>
      </c>
      <c r="I570" s="23">
        <v>1958</v>
      </c>
      <c r="J570" s="34">
        <v>6.7690000000000001</v>
      </c>
      <c r="K570" s="34">
        <v>0.10199999999999999</v>
      </c>
      <c r="L570" s="34">
        <v>1.2096</v>
      </c>
      <c r="M570" s="34"/>
      <c r="N570" s="34"/>
      <c r="O570" s="34">
        <v>5.4569999999999999</v>
      </c>
      <c r="P570" s="56">
        <v>340.28</v>
      </c>
      <c r="Q570" s="34">
        <v>2.63</v>
      </c>
      <c r="R570" s="34">
        <v>163.9</v>
      </c>
      <c r="S570" s="61">
        <v>1.6046369737644905E-2</v>
      </c>
      <c r="T570" s="67">
        <v>92.105000000000004</v>
      </c>
      <c r="U570" s="68">
        <v>1.4779508846857841</v>
      </c>
      <c r="V570" s="69">
        <v>962.78218425869431</v>
      </c>
      <c r="W570" s="181">
        <v>88.677053081147037</v>
      </c>
    </row>
    <row r="571" spans="1:23" x14ac:dyDescent="0.2">
      <c r="A571" s="279"/>
      <c r="B571" s="23">
        <v>564</v>
      </c>
      <c r="C571" s="80" t="s">
        <v>991</v>
      </c>
      <c r="D571" s="88">
        <v>3.5</v>
      </c>
      <c r="E571" s="20">
        <v>435</v>
      </c>
      <c r="F571" s="26" t="s">
        <v>126</v>
      </c>
      <c r="G571" s="26" t="s">
        <v>24</v>
      </c>
      <c r="H571" s="23">
        <v>50</v>
      </c>
      <c r="I571" s="23">
        <v>1980</v>
      </c>
      <c r="J571" s="34">
        <v>52.228000000000002</v>
      </c>
      <c r="K571" s="34">
        <v>3.2377729999999998</v>
      </c>
      <c r="L571" s="34">
        <v>9.4569899999999993</v>
      </c>
      <c r="M571" s="34">
        <v>7.5772999999999993E-2</v>
      </c>
      <c r="N571" s="34">
        <v>7.1296220000000003</v>
      </c>
      <c r="O571" s="34">
        <v>32.479388</v>
      </c>
      <c r="P571" s="56">
        <v>2467.7600000000002</v>
      </c>
      <c r="Q571" s="34">
        <v>39.609009999999998</v>
      </c>
      <c r="R571" s="34">
        <v>2467.7600000000002</v>
      </c>
      <c r="S571" s="61">
        <v>1.6050592440107626E-2</v>
      </c>
      <c r="T571" s="67">
        <v>67.58</v>
      </c>
      <c r="U571" s="68">
        <v>1.0846990371024734</v>
      </c>
      <c r="V571" s="69">
        <v>963.03554640645757</v>
      </c>
      <c r="W571" s="181">
        <v>65.081942226148399</v>
      </c>
    </row>
    <row r="572" spans="1:23" x14ac:dyDescent="0.2">
      <c r="A572" s="279"/>
      <c r="B572" s="23">
        <v>565</v>
      </c>
      <c r="C572" s="80" t="s">
        <v>268</v>
      </c>
      <c r="D572" s="82">
        <v>3.9</v>
      </c>
      <c r="E572" s="80">
        <v>423</v>
      </c>
      <c r="F572" s="26" t="s">
        <v>279</v>
      </c>
      <c r="G572" s="26" t="s">
        <v>24</v>
      </c>
      <c r="H572" s="23">
        <v>25</v>
      </c>
      <c r="I572" s="23" t="s">
        <v>43</v>
      </c>
      <c r="J572" s="34">
        <v>27.93</v>
      </c>
      <c r="K572" s="34">
        <v>1.917</v>
      </c>
      <c r="L572" s="34">
        <v>3.5569999999999999</v>
      </c>
      <c r="M572" s="34">
        <v>0.73499999999999999</v>
      </c>
      <c r="N572" s="34">
        <v>0</v>
      </c>
      <c r="O572" s="34">
        <v>21.721</v>
      </c>
      <c r="P572" s="56">
        <v>1351.97</v>
      </c>
      <c r="Q572" s="34">
        <v>21.721</v>
      </c>
      <c r="R572" s="34">
        <v>1351.97</v>
      </c>
      <c r="S572" s="61">
        <v>1.6066184900552526E-2</v>
      </c>
      <c r="T572" s="67">
        <v>58.75</v>
      </c>
      <c r="U572" s="68">
        <v>0.94388836290746092</v>
      </c>
      <c r="V572" s="69">
        <v>963.97109403315153</v>
      </c>
      <c r="W572" s="181">
        <v>56.633301774447652</v>
      </c>
    </row>
    <row r="573" spans="1:23" x14ac:dyDescent="0.2">
      <c r="A573" s="279"/>
      <c r="B573" s="23">
        <v>566</v>
      </c>
      <c r="C573" s="80" t="s">
        <v>268</v>
      </c>
      <c r="D573" s="82">
        <v>3.9</v>
      </c>
      <c r="E573" s="80">
        <v>423</v>
      </c>
      <c r="F573" s="26" t="s">
        <v>278</v>
      </c>
      <c r="G573" s="26" t="s">
        <v>24</v>
      </c>
      <c r="H573" s="23">
        <v>25</v>
      </c>
      <c r="I573" s="23" t="s">
        <v>43</v>
      </c>
      <c r="J573" s="34">
        <v>30.597999999999999</v>
      </c>
      <c r="K573" s="34">
        <v>2.9260000000000002</v>
      </c>
      <c r="L573" s="34">
        <v>3.6640000000000001</v>
      </c>
      <c r="M573" s="34">
        <v>0.79700000000000004</v>
      </c>
      <c r="N573" s="34">
        <v>0</v>
      </c>
      <c r="O573" s="34">
        <v>23.210999999999999</v>
      </c>
      <c r="P573" s="56">
        <v>1444.65</v>
      </c>
      <c r="Q573" s="34">
        <v>23.210999999999999</v>
      </c>
      <c r="R573" s="34">
        <v>1444.65</v>
      </c>
      <c r="S573" s="61">
        <v>1.6066867407330494E-2</v>
      </c>
      <c r="T573" s="67">
        <v>58.75</v>
      </c>
      <c r="U573" s="68">
        <v>0.94392846018066656</v>
      </c>
      <c r="V573" s="69">
        <v>964.01204443982965</v>
      </c>
      <c r="W573" s="181">
        <v>56.635707610839994</v>
      </c>
    </row>
    <row r="574" spans="1:23" x14ac:dyDescent="0.2">
      <c r="A574" s="279"/>
      <c r="B574" s="23">
        <v>567</v>
      </c>
      <c r="C574" s="80" t="s">
        <v>804</v>
      </c>
      <c r="D574" s="88">
        <v>3.1</v>
      </c>
      <c r="E574" s="20">
        <v>447</v>
      </c>
      <c r="F574" s="26" t="s">
        <v>827</v>
      </c>
      <c r="G574" s="26" t="s">
        <v>24</v>
      </c>
      <c r="H574" s="23">
        <v>38</v>
      </c>
      <c r="I574" s="23">
        <v>1969</v>
      </c>
      <c r="J574" s="34">
        <v>35.700000000000003</v>
      </c>
      <c r="K574" s="34">
        <v>3.2</v>
      </c>
      <c r="L574" s="34">
        <v>7</v>
      </c>
      <c r="M574" s="34">
        <v>0.1</v>
      </c>
      <c r="N574" s="34">
        <v>0</v>
      </c>
      <c r="O574" s="34">
        <v>25.5</v>
      </c>
      <c r="P574" s="56">
        <v>1586.93</v>
      </c>
      <c r="Q574" s="34">
        <v>25.5</v>
      </c>
      <c r="R574" s="34">
        <v>1586.93</v>
      </c>
      <c r="S574" s="61">
        <v>1.6068761697113295E-2</v>
      </c>
      <c r="T574" s="67">
        <v>74.900000000000006</v>
      </c>
      <c r="U574" s="68">
        <v>1.2035502511137859</v>
      </c>
      <c r="V574" s="69">
        <v>964.12570182679769</v>
      </c>
      <c r="W574" s="181">
        <v>72.213015066827154</v>
      </c>
    </row>
    <row r="575" spans="1:23" x14ac:dyDescent="0.2">
      <c r="A575" s="279"/>
      <c r="B575" s="23">
        <v>568</v>
      </c>
      <c r="C575" s="80" t="s">
        <v>650</v>
      </c>
      <c r="D575" s="82">
        <v>3.5</v>
      </c>
      <c r="E575" s="80">
        <v>435</v>
      </c>
      <c r="F575" s="26" t="s">
        <v>680</v>
      </c>
      <c r="G575" s="26" t="s">
        <v>24</v>
      </c>
      <c r="H575" s="23">
        <v>48</v>
      </c>
      <c r="I575" s="23" t="s">
        <v>43</v>
      </c>
      <c r="J575" s="34">
        <v>43.97</v>
      </c>
      <c r="K575" s="34">
        <v>3.2778999999999998</v>
      </c>
      <c r="L575" s="34">
        <v>9.6620000000000008</v>
      </c>
      <c r="M575" s="34">
        <v>-6.4899999999999999E-2</v>
      </c>
      <c r="N575" s="34">
        <v>0</v>
      </c>
      <c r="O575" s="34">
        <v>31.094999999999999</v>
      </c>
      <c r="P575" s="56">
        <v>1934.15</v>
      </c>
      <c r="Q575" s="34">
        <v>31.094999999999999</v>
      </c>
      <c r="R575" s="34">
        <v>1934.15</v>
      </c>
      <c r="S575" s="61">
        <v>1.607682961507639E-2</v>
      </c>
      <c r="T575" s="67">
        <v>42.4</v>
      </c>
      <c r="U575" s="68">
        <v>0.6816575756792389</v>
      </c>
      <c r="V575" s="69">
        <v>964.60977690458333</v>
      </c>
      <c r="W575" s="181">
        <v>40.899454540754334</v>
      </c>
    </row>
    <row r="576" spans="1:23" x14ac:dyDescent="0.2">
      <c r="A576" s="279"/>
      <c r="B576" s="23">
        <v>569</v>
      </c>
      <c r="C576" s="80" t="s">
        <v>141</v>
      </c>
      <c r="D576" s="82">
        <v>3.3</v>
      </c>
      <c r="E576" s="80">
        <v>411</v>
      </c>
      <c r="F576" s="40" t="s">
        <v>168</v>
      </c>
      <c r="G576" s="26" t="s">
        <v>24</v>
      </c>
      <c r="H576" s="23">
        <v>4</v>
      </c>
      <c r="I576" s="23">
        <v>1957</v>
      </c>
      <c r="J576" s="34">
        <v>6.319</v>
      </c>
      <c r="K576" s="34">
        <v>0.153</v>
      </c>
      <c r="L576" s="34">
        <v>1.0024</v>
      </c>
      <c r="M576" s="34"/>
      <c r="N576" s="34"/>
      <c r="O576" s="34">
        <v>5.1639999999999997</v>
      </c>
      <c r="P576" s="56">
        <v>320.18</v>
      </c>
      <c r="Q576" s="34">
        <v>3.41</v>
      </c>
      <c r="R576" s="34">
        <v>211.58</v>
      </c>
      <c r="S576" s="61">
        <v>1.6116835239625673E-2</v>
      </c>
      <c r="T576" s="67">
        <v>92.105000000000004</v>
      </c>
      <c r="U576" s="68">
        <v>1.4844411097457226</v>
      </c>
      <c r="V576" s="69">
        <v>967.01011437754039</v>
      </c>
      <c r="W576" s="181">
        <v>89.066466584743367</v>
      </c>
    </row>
    <row r="577" spans="1:23" x14ac:dyDescent="0.2">
      <c r="A577" s="279"/>
      <c r="B577" s="23">
        <v>570</v>
      </c>
      <c r="C577" s="80" t="s">
        <v>990</v>
      </c>
      <c r="D577" s="82">
        <v>3.1</v>
      </c>
      <c r="E577" s="80">
        <v>447</v>
      </c>
      <c r="F577" s="81" t="s">
        <v>959</v>
      </c>
      <c r="G577" s="81"/>
      <c r="H577" s="80">
        <v>20</v>
      </c>
      <c r="I577" s="80">
        <v>1991</v>
      </c>
      <c r="J577" s="83">
        <v>23.081</v>
      </c>
      <c r="K577" s="83">
        <v>2.7123659999999998</v>
      </c>
      <c r="L577" s="83">
        <v>3.4099200000000001</v>
      </c>
      <c r="M577" s="83">
        <v>-0.31536500000000001</v>
      </c>
      <c r="N577" s="83">
        <v>0</v>
      </c>
      <c r="O577" s="83">
        <v>17.274080000000001</v>
      </c>
      <c r="P577" s="84">
        <v>1071.33</v>
      </c>
      <c r="Q577" s="83">
        <v>17.274080000000001</v>
      </c>
      <c r="R577" s="83">
        <v>1071.33</v>
      </c>
      <c r="S577" s="85">
        <v>1.6123958070809182E-2</v>
      </c>
      <c r="T577" s="86">
        <v>51.6</v>
      </c>
      <c r="U577" s="86">
        <v>0.83199623645375387</v>
      </c>
      <c r="V577" s="87">
        <v>967.43748424855096</v>
      </c>
      <c r="W577" s="182">
        <v>49.919774187225229</v>
      </c>
    </row>
    <row r="578" spans="1:23" x14ac:dyDescent="0.2">
      <c r="A578" s="279"/>
      <c r="B578" s="23">
        <v>571</v>
      </c>
      <c r="C578" s="80" t="s">
        <v>292</v>
      </c>
      <c r="D578" s="88">
        <v>3.9</v>
      </c>
      <c r="E578" s="20">
        <v>423</v>
      </c>
      <c r="F578" s="26" t="s">
        <v>319</v>
      </c>
      <c r="G578" s="26"/>
      <c r="H578" s="23">
        <v>47</v>
      </c>
      <c r="I578" s="23">
        <v>1979</v>
      </c>
      <c r="J578" s="34">
        <v>66.650000000000006</v>
      </c>
      <c r="K578" s="34">
        <v>9.7920119999999997</v>
      </c>
      <c r="L578" s="34">
        <v>8.8580229999999993</v>
      </c>
      <c r="M578" s="34">
        <v>0</v>
      </c>
      <c r="N578" s="34">
        <v>0</v>
      </c>
      <c r="O578" s="34">
        <v>47.999996000000003</v>
      </c>
      <c r="P578" s="56">
        <v>2974.8700000000003</v>
      </c>
      <c r="Q578" s="34">
        <v>47.086584733773243</v>
      </c>
      <c r="R578" s="34">
        <v>2918.26</v>
      </c>
      <c r="S578" s="61">
        <v>1.613515750268079E-2</v>
      </c>
      <c r="T578" s="67">
        <v>53.41</v>
      </c>
      <c r="U578" s="68">
        <v>0.86177876221818095</v>
      </c>
      <c r="V578" s="69">
        <v>968.10945016084736</v>
      </c>
      <c r="W578" s="181">
        <v>51.706725733090856</v>
      </c>
    </row>
    <row r="579" spans="1:23" x14ac:dyDescent="0.2">
      <c r="A579" s="279"/>
      <c r="B579" s="23">
        <v>572</v>
      </c>
      <c r="C579" s="80" t="s">
        <v>586</v>
      </c>
      <c r="D579" s="82">
        <v>3.5</v>
      </c>
      <c r="E579" s="80">
        <v>435</v>
      </c>
      <c r="F579" s="44" t="s">
        <v>605</v>
      </c>
      <c r="G579" s="26" t="s">
        <v>24</v>
      </c>
      <c r="H579" s="45">
        <v>45</v>
      </c>
      <c r="I579" s="45">
        <v>1981</v>
      </c>
      <c r="J579" s="34">
        <v>46.8</v>
      </c>
      <c r="K579" s="34">
        <v>2.5</v>
      </c>
      <c r="L579" s="34">
        <v>7.9</v>
      </c>
      <c r="M579" s="34">
        <v>0.03</v>
      </c>
      <c r="N579" s="34"/>
      <c r="O579" s="34">
        <v>36.409999999999997</v>
      </c>
      <c r="P579" s="58">
        <v>2250.5500000000002</v>
      </c>
      <c r="Q579" s="34">
        <v>36.4</v>
      </c>
      <c r="R579" s="46">
        <v>2250.5500000000002</v>
      </c>
      <c r="S579" s="61">
        <v>1.6173824176312454E-2</v>
      </c>
      <c r="T579" s="67">
        <v>60.28</v>
      </c>
      <c r="U579" s="68">
        <v>0.97495812134811477</v>
      </c>
      <c r="V579" s="69">
        <v>970.42945057874715</v>
      </c>
      <c r="W579" s="181">
        <v>58.49748728088688</v>
      </c>
    </row>
    <row r="580" spans="1:23" x14ac:dyDescent="0.2">
      <c r="A580" s="279"/>
      <c r="B580" s="23">
        <v>573</v>
      </c>
      <c r="C580" s="80" t="s">
        <v>991</v>
      </c>
      <c r="D580" s="88">
        <v>3.5</v>
      </c>
      <c r="E580" s="20">
        <v>435</v>
      </c>
      <c r="F580" s="26" t="s">
        <v>125</v>
      </c>
      <c r="G580" s="26" t="s">
        <v>24</v>
      </c>
      <c r="H580" s="23">
        <v>43</v>
      </c>
      <c r="I580" s="23">
        <v>1978</v>
      </c>
      <c r="J580" s="34">
        <v>31.952999999999999</v>
      </c>
      <c r="K580" s="34">
        <v>2.1608489999999998</v>
      </c>
      <c r="L580" s="34">
        <v>-6.574E-3</v>
      </c>
      <c r="M580" s="34">
        <v>0.236151</v>
      </c>
      <c r="N580" s="34">
        <v>0</v>
      </c>
      <c r="O580" s="34">
        <v>29.562574000000001</v>
      </c>
      <c r="P580" s="56">
        <v>1825.04</v>
      </c>
      <c r="Q580" s="34">
        <v>29.562574000000001</v>
      </c>
      <c r="R580" s="34">
        <v>1825.04</v>
      </c>
      <c r="S580" s="61">
        <v>1.6198315653355545E-2</v>
      </c>
      <c r="T580" s="67">
        <v>67.58</v>
      </c>
      <c r="U580" s="68">
        <v>1.0946821718537676</v>
      </c>
      <c r="V580" s="69">
        <v>971.89893920133261</v>
      </c>
      <c r="W580" s="181">
        <v>65.680930311226049</v>
      </c>
    </row>
    <row r="581" spans="1:23" x14ac:dyDescent="0.2">
      <c r="A581" s="279"/>
      <c r="B581" s="23">
        <v>574</v>
      </c>
      <c r="C581" s="80" t="s">
        <v>763</v>
      </c>
      <c r="D581" s="88">
        <v>3.6</v>
      </c>
      <c r="E581" s="20">
        <v>432</v>
      </c>
      <c r="F581" s="26" t="s">
        <v>789</v>
      </c>
      <c r="G581" s="26" t="s">
        <v>24</v>
      </c>
      <c r="H581" s="23">
        <v>50</v>
      </c>
      <c r="I581" s="23">
        <v>1971</v>
      </c>
      <c r="J581" s="34">
        <v>52.162999999999997</v>
      </c>
      <c r="K581" s="34">
        <v>3.46</v>
      </c>
      <c r="L581" s="34">
        <v>8.08</v>
      </c>
      <c r="M581" s="34">
        <v>-0.3</v>
      </c>
      <c r="N581" s="34">
        <v>0</v>
      </c>
      <c r="O581" s="34">
        <v>40.923000000000002</v>
      </c>
      <c r="P581" s="56">
        <v>2518.29</v>
      </c>
      <c r="Q581" s="34">
        <v>40.923000000000002</v>
      </c>
      <c r="R581" s="34">
        <v>2518.29</v>
      </c>
      <c r="S581" s="61">
        <v>1.6250312712197564E-2</v>
      </c>
      <c r="T581" s="67">
        <v>76.099999999999994</v>
      </c>
      <c r="U581" s="68">
        <v>1.2366487973982345</v>
      </c>
      <c r="V581" s="69">
        <v>975.01876273185383</v>
      </c>
      <c r="W581" s="181">
        <v>74.198927843894069</v>
      </c>
    </row>
    <row r="582" spans="1:23" x14ac:dyDescent="0.2">
      <c r="A582" s="279"/>
      <c r="B582" s="23">
        <v>575</v>
      </c>
      <c r="C582" s="80" t="s">
        <v>991</v>
      </c>
      <c r="D582" s="88">
        <v>3.5</v>
      </c>
      <c r="E582" s="20">
        <v>435</v>
      </c>
      <c r="F582" s="26" t="s">
        <v>132</v>
      </c>
      <c r="G582" s="26" t="s">
        <v>24</v>
      </c>
      <c r="H582" s="23">
        <v>48</v>
      </c>
      <c r="I582" s="23">
        <v>1977</v>
      </c>
      <c r="J582" s="34">
        <v>49.137</v>
      </c>
      <c r="K582" s="34">
        <v>3.4416989999999998</v>
      </c>
      <c r="L582" s="34">
        <v>4.6873950000000004</v>
      </c>
      <c r="M582" s="34">
        <v>0.17930099999999999</v>
      </c>
      <c r="N582" s="34">
        <v>7.3491489999999997</v>
      </c>
      <c r="O582" s="34">
        <v>33.479455999999999</v>
      </c>
      <c r="P582" s="56">
        <v>2509.31</v>
      </c>
      <c r="Q582" s="34">
        <v>40.828605000000003</v>
      </c>
      <c r="R582" s="34">
        <v>2509.31</v>
      </c>
      <c r="S582" s="61">
        <v>1.6270849356994552E-2</v>
      </c>
      <c r="T582" s="67">
        <v>67.58</v>
      </c>
      <c r="U582" s="68">
        <v>1.0995839995456917</v>
      </c>
      <c r="V582" s="69">
        <v>976.2509614196731</v>
      </c>
      <c r="W582" s="181">
        <v>65.975039972741513</v>
      </c>
    </row>
    <row r="583" spans="1:23" x14ac:dyDescent="0.2">
      <c r="A583" s="279"/>
      <c r="B583" s="23">
        <v>576</v>
      </c>
      <c r="C583" s="80" t="s">
        <v>420</v>
      </c>
      <c r="D583" s="82">
        <v>4.58</v>
      </c>
      <c r="E583" s="80">
        <v>402.6</v>
      </c>
      <c r="F583" s="26" t="s">
        <v>450</v>
      </c>
      <c r="G583" s="26" t="s">
        <v>24</v>
      </c>
      <c r="H583" s="23">
        <v>30</v>
      </c>
      <c r="I583" s="23" t="s">
        <v>43</v>
      </c>
      <c r="J583" s="34">
        <v>42.261996000000003</v>
      </c>
      <c r="K583" s="34">
        <v>3.2639999999999998</v>
      </c>
      <c r="L583" s="34">
        <v>6.8182500000000008</v>
      </c>
      <c r="M583" s="34">
        <v>0.61199999999999999</v>
      </c>
      <c r="N583" s="34">
        <v>0</v>
      </c>
      <c r="O583" s="34">
        <v>31.567746000000003</v>
      </c>
      <c r="P583" s="56">
        <v>1936.55</v>
      </c>
      <c r="Q583" s="34">
        <v>31.567746000000003</v>
      </c>
      <c r="R583" s="34">
        <v>1936.55</v>
      </c>
      <c r="S583" s="61">
        <v>1.6301022953189952E-2</v>
      </c>
      <c r="T583" s="67">
        <v>50.1</v>
      </c>
      <c r="U583" s="68">
        <v>0.81668124995481661</v>
      </c>
      <c r="V583" s="69">
        <v>978.06137719139724</v>
      </c>
      <c r="W583" s="181">
        <v>49.000874997289003</v>
      </c>
    </row>
    <row r="584" spans="1:23" x14ac:dyDescent="0.2">
      <c r="A584" s="279"/>
      <c r="B584" s="23">
        <v>577</v>
      </c>
      <c r="C584" s="80" t="s">
        <v>141</v>
      </c>
      <c r="D584" s="82">
        <v>3.3</v>
      </c>
      <c r="E584" s="80">
        <v>411</v>
      </c>
      <c r="F584" s="40" t="s">
        <v>171</v>
      </c>
      <c r="G584" s="26" t="s">
        <v>24</v>
      </c>
      <c r="H584" s="23">
        <v>19</v>
      </c>
      <c r="I584" s="23">
        <v>1967</v>
      </c>
      <c r="J584" s="34">
        <v>22.75</v>
      </c>
      <c r="K584" s="34">
        <v>1.377</v>
      </c>
      <c r="L584" s="34">
        <v>4.8448000000000002</v>
      </c>
      <c r="M584" s="34"/>
      <c r="N584" s="34"/>
      <c r="O584" s="34">
        <v>16.527999999999999</v>
      </c>
      <c r="P584" s="56">
        <v>1012.24</v>
      </c>
      <c r="Q584" s="34">
        <v>12.83</v>
      </c>
      <c r="R584" s="34">
        <v>785.69</v>
      </c>
      <c r="S584" s="61">
        <v>1.6329595642047116E-2</v>
      </c>
      <c r="T584" s="67">
        <v>92.105000000000004</v>
      </c>
      <c r="U584" s="68">
        <v>1.5040374066107496</v>
      </c>
      <c r="V584" s="69">
        <v>979.77573852282694</v>
      </c>
      <c r="W584" s="181">
        <v>90.242244396644978</v>
      </c>
    </row>
    <row r="585" spans="1:23" x14ac:dyDescent="0.2">
      <c r="A585" s="279"/>
      <c r="B585" s="23">
        <v>578</v>
      </c>
      <c r="C585" s="80" t="s">
        <v>763</v>
      </c>
      <c r="D585" s="88">
        <v>3.6</v>
      </c>
      <c r="E585" s="20">
        <v>432</v>
      </c>
      <c r="F585" s="26" t="s">
        <v>790</v>
      </c>
      <c r="G585" s="26" t="s">
        <v>24</v>
      </c>
      <c r="H585" s="23">
        <v>25</v>
      </c>
      <c r="I585" s="23">
        <v>1960</v>
      </c>
      <c r="J585" s="34">
        <v>18.579999999999998</v>
      </c>
      <c r="K585" s="34">
        <v>0</v>
      </c>
      <c r="L585" s="34">
        <v>0</v>
      </c>
      <c r="M585" s="34">
        <v>0</v>
      </c>
      <c r="N585" s="34">
        <v>0</v>
      </c>
      <c r="O585" s="34">
        <v>18.579999999999998</v>
      </c>
      <c r="P585" s="56">
        <v>1135.55</v>
      </c>
      <c r="Q585" s="34">
        <v>18.579999999999998</v>
      </c>
      <c r="R585" s="34">
        <v>1135.55</v>
      </c>
      <c r="S585" s="61">
        <v>1.6362115274536567E-2</v>
      </c>
      <c r="T585" s="67">
        <v>76.099999999999994</v>
      </c>
      <c r="U585" s="68">
        <v>1.2451569723922327</v>
      </c>
      <c r="V585" s="69">
        <v>981.72691647219403</v>
      </c>
      <c r="W585" s="181">
        <v>74.709418343533969</v>
      </c>
    </row>
    <row r="586" spans="1:23" x14ac:dyDescent="0.2">
      <c r="A586" s="279"/>
      <c r="B586" s="23">
        <v>579</v>
      </c>
      <c r="C586" s="80" t="s">
        <v>268</v>
      </c>
      <c r="D586" s="82">
        <v>3.9</v>
      </c>
      <c r="E586" s="80">
        <v>423</v>
      </c>
      <c r="F586" s="26" t="s">
        <v>284</v>
      </c>
      <c r="G586" s="26" t="s">
        <v>24</v>
      </c>
      <c r="H586" s="23">
        <v>18</v>
      </c>
      <c r="I586" s="23" t="s">
        <v>43</v>
      </c>
      <c r="J586" s="34">
        <v>21.902999999999999</v>
      </c>
      <c r="K586" s="34">
        <v>0.55600000000000005</v>
      </c>
      <c r="L586" s="34">
        <v>2.88</v>
      </c>
      <c r="M586" s="34">
        <v>5.6000000000000001E-2</v>
      </c>
      <c r="N586" s="34">
        <v>0</v>
      </c>
      <c r="O586" s="34">
        <v>18.411000000000001</v>
      </c>
      <c r="P586" s="56">
        <v>1120.9000000000001</v>
      </c>
      <c r="Q586" s="34">
        <v>18.411000000000001</v>
      </c>
      <c r="R586" s="34">
        <v>1120.9000000000001</v>
      </c>
      <c r="S586" s="61">
        <v>1.6425194040503167E-2</v>
      </c>
      <c r="T586" s="67">
        <v>58.75</v>
      </c>
      <c r="U586" s="68">
        <v>0.96498014987956104</v>
      </c>
      <c r="V586" s="69">
        <v>985.51164243019002</v>
      </c>
      <c r="W586" s="181">
        <v>57.898808992773667</v>
      </c>
    </row>
    <row r="587" spans="1:23" x14ac:dyDescent="0.2">
      <c r="A587" s="279"/>
      <c r="B587" s="23">
        <v>580</v>
      </c>
      <c r="C587" s="80" t="s">
        <v>804</v>
      </c>
      <c r="D587" s="88">
        <v>3.1</v>
      </c>
      <c r="E587" s="20">
        <v>447</v>
      </c>
      <c r="F587" s="26" t="s">
        <v>828</v>
      </c>
      <c r="G587" s="26" t="s">
        <v>24</v>
      </c>
      <c r="H587" s="23">
        <v>24</v>
      </c>
      <c r="I587" s="23">
        <v>1959</v>
      </c>
      <c r="J587" s="34">
        <v>22.1</v>
      </c>
      <c r="K587" s="34">
        <v>2.56</v>
      </c>
      <c r="L587" s="34">
        <v>4.63</v>
      </c>
      <c r="M587" s="34">
        <v>-0.11</v>
      </c>
      <c r="N587" s="34">
        <v>0</v>
      </c>
      <c r="O587" s="34">
        <v>15.01</v>
      </c>
      <c r="P587" s="56">
        <v>913.09</v>
      </c>
      <c r="Q587" s="34">
        <v>15.01</v>
      </c>
      <c r="R587" s="34">
        <v>913.09</v>
      </c>
      <c r="S587" s="61">
        <v>1.6438686219321205E-2</v>
      </c>
      <c r="T587" s="67">
        <v>74.900000000000006</v>
      </c>
      <c r="U587" s="68">
        <v>1.2312575978271583</v>
      </c>
      <c r="V587" s="69">
        <v>986.32117315927223</v>
      </c>
      <c r="W587" s="181">
        <v>73.875455869629505</v>
      </c>
    </row>
    <row r="588" spans="1:23" x14ac:dyDescent="0.2">
      <c r="A588" s="279"/>
      <c r="B588" s="23">
        <v>581</v>
      </c>
      <c r="C588" s="90" t="s">
        <v>41</v>
      </c>
      <c r="D588" s="88">
        <v>3.9</v>
      </c>
      <c r="E588" s="20">
        <v>423</v>
      </c>
      <c r="F588" s="25" t="s">
        <v>69</v>
      </c>
      <c r="G588" s="4" t="s">
        <v>24</v>
      </c>
      <c r="H588" s="5">
        <v>59</v>
      </c>
      <c r="I588" s="6" t="s">
        <v>43</v>
      </c>
      <c r="J588" s="39">
        <v>46.77</v>
      </c>
      <c r="K588" s="39">
        <v>6.18</v>
      </c>
      <c r="L588" s="39">
        <v>0.26</v>
      </c>
      <c r="M588" s="39"/>
      <c r="N588" s="34">
        <v>7.1189999999999989</v>
      </c>
      <c r="O588" s="34">
        <v>33.210999999999999</v>
      </c>
      <c r="P588" s="54">
        <v>2449.7199999999998</v>
      </c>
      <c r="Q588" s="39">
        <v>39.549999999999997</v>
      </c>
      <c r="R588" s="28">
        <v>2403.11</v>
      </c>
      <c r="S588" s="61">
        <f>Q588/R588</f>
        <v>1.6457840048936585E-2</v>
      </c>
      <c r="T588" s="67">
        <v>56</v>
      </c>
      <c r="U588" s="68">
        <f>S588*T588</f>
        <v>0.92163904274044883</v>
      </c>
      <c r="V588" s="69">
        <f>S588*60*1000</f>
        <v>987.47040293619511</v>
      </c>
      <c r="W588" s="181">
        <f>V588*T588/1000</f>
        <v>55.298342564426932</v>
      </c>
    </row>
    <row r="589" spans="1:23" x14ac:dyDescent="0.2">
      <c r="A589" s="279"/>
      <c r="B589" s="23">
        <v>582</v>
      </c>
      <c r="C589" s="80" t="s">
        <v>419</v>
      </c>
      <c r="D589" s="88">
        <v>3.6</v>
      </c>
      <c r="E589" s="20">
        <v>432</v>
      </c>
      <c r="F589" s="26" t="s">
        <v>407</v>
      </c>
      <c r="G589" s="26"/>
      <c r="H589" s="23">
        <v>7</v>
      </c>
      <c r="I589" s="23"/>
      <c r="J589" s="34">
        <v>6.8</v>
      </c>
      <c r="K589" s="34">
        <v>0.4</v>
      </c>
      <c r="L589" s="34">
        <v>0.9</v>
      </c>
      <c r="M589" s="34">
        <v>0</v>
      </c>
      <c r="N589" s="34">
        <v>0.9</v>
      </c>
      <c r="O589" s="34">
        <v>4.5999999999999996</v>
      </c>
      <c r="P589" s="56">
        <v>464.4</v>
      </c>
      <c r="Q589" s="34">
        <v>6.8</v>
      </c>
      <c r="R589" s="34">
        <v>412.7</v>
      </c>
      <c r="S589" s="61">
        <v>1.6476859704385751E-2</v>
      </c>
      <c r="T589" s="67">
        <v>62.2</v>
      </c>
      <c r="U589" s="68">
        <v>1.0248606736127939</v>
      </c>
      <c r="V589" s="69">
        <v>988.61158226314501</v>
      </c>
      <c r="W589" s="181">
        <v>61.491640416767623</v>
      </c>
    </row>
    <row r="590" spans="1:23" x14ac:dyDescent="0.2">
      <c r="A590" s="279"/>
      <c r="B590" s="23">
        <v>583</v>
      </c>
      <c r="C590" s="80" t="s">
        <v>292</v>
      </c>
      <c r="D590" s="88">
        <v>3.9</v>
      </c>
      <c r="E590" s="20">
        <v>423</v>
      </c>
      <c r="F590" s="26" t="s">
        <v>313</v>
      </c>
      <c r="G590" s="26"/>
      <c r="H590" s="23">
        <v>108</v>
      </c>
      <c r="I590" s="23">
        <v>1968</v>
      </c>
      <c r="J590" s="34">
        <v>69.28</v>
      </c>
      <c r="K590" s="34">
        <v>7.2297599999999997</v>
      </c>
      <c r="L590" s="34">
        <v>19.850199</v>
      </c>
      <c r="M590" s="34">
        <v>0</v>
      </c>
      <c r="N590" s="34">
        <v>0</v>
      </c>
      <c r="O590" s="34">
        <v>42.199998000000001</v>
      </c>
      <c r="P590" s="56">
        <v>2559.3200000000002</v>
      </c>
      <c r="Q590" s="34">
        <v>42.199998000000001</v>
      </c>
      <c r="R590" s="34">
        <v>2559.3200000000002</v>
      </c>
      <c r="S590" s="61">
        <v>1.6488754044042948E-2</v>
      </c>
      <c r="T590" s="67">
        <v>53.41</v>
      </c>
      <c r="U590" s="68">
        <v>0.88066435349233374</v>
      </c>
      <c r="V590" s="69">
        <v>989.32524264257677</v>
      </c>
      <c r="W590" s="181">
        <v>52.839861209540025</v>
      </c>
    </row>
    <row r="591" spans="1:23" x14ac:dyDescent="0.2">
      <c r="A591" s="279"/>
      <c r="B591" s="23">
        <v>584</v>
      </c>
      <c r="C591" s="80" t="s">
        <v>722</v>
      </c>
      <c r="D591" s="82">
        <v>3.9</v>
      </c>
      <c r="E591" s="20">
        <v>423</v>
      </c>
      <c r="F591" s="26" t="s">
        <v>744</v>
      </c>
      <c r="G591" s="26" t="s">
        <v>24</v>
      </c>
      <c r="H591" s="23">
        <v>40</v>
      </c>
      <c r="I591" s="23">
        <v>1963</v>
      </c>
      <c r="J591" s="34">
        <v>31.503</v>
      </c>
      <c r="K591" s="34">
        <v>2.3969999999999998</v>
      </c>
      <c r="L591" s="34">
        <v>0</v>
      </c>
      <c r="M591" s="34">
        <v>-0.41099999999999998</v>
      </c>
      <c r="N591" s="34">
        <v>0</v>
      </c>
      <c r="O591" s="34">
        <v>29.106000000000002</v>
      </c>
      <c r="P591" s="56">
        <v>1759.6</v>
      </c>
      <c r="Q591" s="34">
        <v>29.106000000000002</v>
      </c>
      <c r="R591" s="34">
        <v>1759.6</v>
      </c>
      <c r="S591" s="61">
        <v>1.6541259377131169E-2</v>
      </c>
      <c r="T591" s="68">
        <v>44.47</v>
      </c>
      <c r="U591" s="68">
        <v>0.73558980450102307</v>
      </c>
      <c r="V591" s="69">
        <v>992.4755626278702</v>
      </c>
      <c r="W591" s="181">
        <v>44.135388270061391</v>
      </c>
    </row>
    <row r="592" spans="1:23" x14ac:dyDescent="0.2">
      <c r="A592" s="279"/>
      <c r="B592" s="23">
        <v>585</v>
      </c>
      <c r="C592" s="80" t="s">
        <v>990</v>
      </c>
      <c r="D592" s="82">
        <v>3.1</v>
      </c>
      <c r="E592" s="80">
        <v>447</v>
      </c>
      <c r="F592" s="81" t="s">
        <v>971</v>
      </c>
      <c r="G592" s="81"/>
      <c r="H592" s="80">
        <v>71</v>
      </c>
      <c r="I592" s="80">
        <v>1985</v>
      </c>
      <c r="J592" s="83">
        <v>99.65</v>
      </c>
      <c r="K592" s="83">
        <v>10.540948999999999</v>
      </c>
      <c r="L592" s="83">
        <v>18.991800000000001</v>
      </c>
      <c r="M592" s="83">
        <v>-1.462941</v>
      </c>
      <c r="N592" s="83">
        <v>0</v>
      </c>
      <c r="O592" s="83">
        <v>71.580200000000005</v>
      </c>
      <c r="P592" s="84">
        <v>4324.5</v>
      </c>
      <c r="Q592" s="83">
        <v>71.580200000000005</v>
      </c>
      <c r="R592" s="83">
        <v>4324.5</v>
      </c>
      <c r="S592" s="85">
        <v>1.6552248814891896E-2</v>
      </c>
      <c r="T592" s="86">
        <v>51.6</v>
      </c>
      <c r="U592" s="86">
        <v>0.85409603884842189</v>
      </c>
      <c r="V592" s="87">
        <v>993.13492889351369</v>
      </c>
      <c r="W592" s="182">
        <v>51.245762330905308</v>
      </c>
    </row>
    <row r="593" spans="1:23" x14ac:dyDescent="0.2">
      <c r="A593" s="279"/>
      <c r="B593" s="23">
        <v>586</v>
      </c>
      <c r="C593" s="91" t="s">
        <v>70</v>
      </c>
      <c r="D593" s="88">
        <v>3.9</v>
      </c>
      <c r="E593" s="20">
        <v>423</v>
      </c>
      <c r="F593" s="25" t="s">
        <v>71</v>
      </c>
      <c r="G593" s="4" t="s">
        <v>24</v>
      </c>
      <c r="H593" s="5">
        <v>21</v>
      </c>
      <c r="I593" s="7" t="s">
        <v>43</v>
      </c>
      <c r="J593" s="39">
        <v>23.16</v>
      </c>
      <c r="K593" s="39">
        <v>1.88</v>
      </c>
      <c r="L593" s="39">
        <v>3.44</v>
      </c>
      <c r="M593" s="39">
        <v>-0.19</v>
      </c>
      <c r="N593" s="34">
        <v>3.2454000000000001</v>
      </c>
      <c r="O593" s="34">
        <v>14.784600000000001</v>
      </c>
      <c r="P593" s="54">
        <v>1088.6600000000001</v>
      </c>
      <c r="Q593" s="39">
        <v>18.03</v>
      </c>
      <c r="R593" s="28">
        <v>1088.6600000000001</v>
      </c>
      <c r="S593" s="61">
        <f>Q593/R593</f>
        <v>1.6561644590597616E-2</v>
      </c>
      <c r="T593" s="67">
        <v>56</v>
      </c>
      <c r="U593" s="68">
        <f>S593*T593</f>
        <v>0.92745209707346654</v>
      </c>
      <c r="V593" s="69">
        <f>S593*60*1000</f>
        <v>993.69867543585701</v>
      </c>
      <c r="W593" s="181">
        <f>V593*T593/1000</f>
        <v>55.647125824407993</v>
      </c>
    </row>
    <row r="594" spans="1:23" x14ac:dyDescent="0.2">
      <c r="A594" s="279"/>
      <c r="B594" s="23">
        <v>587</v>
      </c>
      <c r="C594" s="80" t="s">
        <v>292</v>
      </c>
      <c r="D594" s="88">
        <v>3.9</v>
      </c>
      <c r="E594" s="20">
        <v>423</v>
      </c>
      <c r="F594" s="26" t="s">
        <v>316</v>
      </c>
      <c r="G594" s="26"/>
      <c r="H594" s="23">
        <v>107</v>
      </c>
      <c r="I594" s="23">
        <v>1974</v>
      </c>
      <c r="J594" s="34">
        <v>65.34</v>
      </c>
      <c r="K594" s="34">
        <v>9.1397099999999991</v>
      </c>
      <c r="L594" s="34">
        <v>13.746504</v>
      </c>
      <c r="M594" s="34">
        <v>0</v>
      </c>
      <c r="N594" s="34">
        <v>0</v>
      </c>
      <c r="O594" s="34">
        <v>42.453816000000003</v>
      </c>
      <c r="P594" s="56">
        <v>2559.98</v>
      </c>
      <c r="Q594" s="34">
        <v>41.510206233361195</v>
      </c>
      <c r="R594" s="34">
        <v>2503.08</v>
      </c>
      <c r="S594" s="61">
        <v>1.6583651434776834E-2</v>
      </c>
      <c r="T594" s="67">
        <v>53.41</v>
      </c>
      <c r="U594" s="68">
        <v>0.88573282313143065</v>
      </c>
      <c r="V594" s="69">
        <v>995.01908608661006</v>
      </c>
      <c r="W594" s="181">
        <v>53.143969387885839</v>
      </c>
    </row>
    <row r="595" spans="1:23" x14ac:dyDescent="0.2">
      <c r="A595" s="279"/>
      <c r="B595" s="23">
        <v>588</v>
      </c>
      <c r="C595" s="80" t="s">
        <v>292</v>
      </c>
      <c r="D595" s="88">
        <v>3.9</v>
      </c>
      <c r="E595" s="20">
        <v>423</v>
      </c>
      <c r="F595" s="26" t="s">
        <v>321</v>
      </c>
      <c r="G595" s="26"/>
      <c r="H595" s="23">
        <v>47</v>
      </c>
      <c r="I595" s="23">
        <v>1981</v>
      </c>
      <c r="J595" s="34">
        <v>67.88</v>
      </c>
      <c r="K595" s="34">
        <v>5.3193000000000001</v>
      </c>
      <c r="L595" s="34">
        <v>13.004016</v>
      </c>
      <c r="M595" s="34">
        <v>8.6699999999999999E-2</v>
      </c>
      <c r="N595" s="34">
        <v>0</v>
      </c>
      <c r="O595" s="34">
        <v>49.470002999999998</v>
      </c>
      <c r="P595" s="56">
        <v>2980.63</v>
      </c>
      <c r="Q595" s="34">
        <v>47.366312545213589</v>
      </c>
      <c r="R595" s="34">
        <v>2853.88</v>
      </c>
      <c r="S595" s="61">
        <v>1.6597163351372023E-2</v>
      </c>
      <c r="T595" s="67">
        <v>53.41</v>
      </c>
      <c r="U595" s="68">
        <v>0.88645449459677972</v>
      </c>
      <c r="V595" s="69">
        <v>995.82980108232141</v>
      </c>
      <c r="W595" s="181">
        <v>53.187269675806782</v>
      </c>
    </row>
    <row r="596" spans="1:23" x14ac:dyDescent="0.2">
      <c r="A596" s="279"/>
      <c r="B596" s="23">
        <v>589</v>
      </c>
      <c r="C596" s="80" t="s">
        <v>503</v>
      </c>
      <c r="D596" s="88">
        <v>3.7</v>
      </c>
      <c r="E596" s="20">
        <v>429</v>
      </c>
      <c r="F596" s="81" t="s">
        <v>533</v>
      </c>
      <c r="G596" s="81" t="s">
        <v>24</v>
      </c>
      <c r="H596" s="80">
        <v>15</v>
      </c>
      <c r="I596" s="80">
        <v>1992</v>
      </c>
      <c r="J596" s="34">
        <v>18.579999999999998</v>
      </c>
      <c r="K596" s="34">
        <v>1.9379999999999999</v>
      </c>
      <c r="L596" s="34">
        <v>2.3004829999999998</v>
      </c>
      <c r="M596" s="34">
        <v>0.26802900000000002</v>
      </c>
      <c r="N596" s="34">
        <v>0</v>
      </c>
      <c r="O596" s="34">
        <v>14.341519999999999</v>
      </c>
      <c r="P596" s="84">
        <v>861.65</v>
      </c>
      <c r="Q596" s="34">
        <v>14.341519999999999</v>
      </c>
      <c r="R596" s="83">
        <v>861.65</v>
      </c>
      <c r="S596" s="61">
        <v>1.6644252306621019E-2</v>
      </c>
      <c r="T596" s="67">
        <v>57.878999999999998</v>
      </c>
      <c r="U596" s="68">
        <v>0.96335267925491785</v>
      </c>
      <c r="V596" s="69">
        <v>998.655138397261</v>
      </c>
      <c r="W596" s="181">
        <v>57.801160755295065</v>
      </c>
    </row>
    <row r="597" spans="1:23" x14ac:dyDescent="0.2">
      <c r="A597" s="279"/>
      <c r="B597" s="23">
        <v>590</v>
      </c>
      <c r="C597" s="80" t="s">
        <v>763</v>
      </c>
      <c r="D597" s="88">
        <v>3.6</v>
      </c>
      <c r="E597" s="20">
        <v>432</v>
      </c>
      <c r="F597" s="26" t="s">
        <v>791</v>
      </c>
      <c r="G597" s="26" t="s">
        <v>24</v>
      </c>
      <c r="H597" s="23">
        <v>32</v>
      </c>
      <c r="I597" s="23">
        <v>1963</v>
      </c>
      <c r="J597" s="34">
        <v>23.5</v>
      </c>
      <c r="K597" s="34">
        <v>0</v>
      </c>
      <c r="L597" s="34">
        <v>0</v>
      </c>
      <c r="M597" s="34">
        <v>0</v>
      </c>
      <c r="N597" s="34">
        <v>0</v>
      </c>
      <c r="O597" s="34">
        <v>23.5</v>
      </c>
      <c r="P597" s="56">
        <v>1410.07</v>
      </c>
      <c r="Q597" s="34">
        <v>23.5</v>
      </c>
      <c r="R597" s="34">
        <v>1410.07</v>
      </c>
      <c r="S597" s="61">
        <v>1.6665839284574525E-2</v>
      </c>
      <c r="T597" s="67">
        <v>76.099999999999994</v>
      </c>
      <c r="U597" s="68">
        <v>1.2682703695561213</v>
      </c>
      <c r="V597" s="69">
        <v>999.95035707447153</v>
      </c>
      <c r="W597" s="181">
        <v>76.096222173367281</v>
      </c>
    </row>
    <row r="598" spans="1:23" x14ac:dyDescent="0.2">
      <c r="A598" s="279"/>
      <c r="B598" s="23">
        <v>591</v>
      </c>
      <c r="C598" s="80" t="s">
        <v>990</v>
      </c>
      <c r="D598" s="82">
        <v>3.1</v>
      </c>
      <c r="E598" s="80">
        <v>447</v>
      </c>
      <c r="F598" s="81" t="s">
        <v>960</v>
      </c>
      <c r="G598" s="81"/>
      <c r="H598" s="80">
        <v>36</v>
      </c>
      <c r="I598" s="80">
        <v>1986</v>
      </c>
      <c r="J598" s="83">
        <v>46.093000000000004</v>
      </c>
      <c r="K598" s="83">
        <v>4.5815780000000004</v>
      </c>
      <c r="L598" s="83">
        <v>8.5683600000000002</v>
      </c>
      <c r="M598" s="83">
        <v>-0.24657899999999999</v>
      </c>
      <c r="N598" s="83">
        <v>0</v>
      </c>
      <c r="O598" s="83">
        <v>33.189639999999997</v>
      </c>
      <c r="P598" s="84">
        <v>1988.92</v>
      </c>
      <c r="Q598" s="83">
        <v>33.189639999999997</v>
      </c>
      <c r="R598" s="83">
        <v>1988.92</v>
      </c>
      <c r="S598" s="85">
        <v>1.6687267461738025E-2</v>
      </c>
      <c r="T598" s="86">
        <v>51.6</v>
      </c>
      <c r="U598" s="86">
        <v>0.86106300102568212</v>
      </c>
      <c r="V598" s="87">
        <v>1001.2360477042814</v>
      </c>
      <c r="W598" s="182">
        <v>51.663780061540919</v>
      </c>
    </row>
    <row r="599" spans="1:23" x14ac:dyDescent="0.2">
      <c r="A599" s="279"/>
      <c r="B599" s="23">
        <v>592</v>
      </c>
      <c r="C599" s="80" t="s">
        <v>333</v>
      </c>
      <c r="D599" s="82">
        <v>6</v>
      </c>
      <c r="E599" s="80">
        <v>372</v>
      </c>
      <c r="F599" s="26" t="s">
        <v>365</v>
      </c>
      <c r="G599" s="26"/>
      <c r="H599" s="23">
        <v>14</v>
      </c>
      <c r="I599" s="23">
        <v>1953</v>
      </c>
      <c r="J599" s="34">
        <v>14.48</v>
      </c>
      <c r="K599" s="34">
        <v>0.90669999999999995</v>
      </c>
      <c r="L599" s="34">
        <v>0.57999999999999996</v>
      </c>
      <c r="M599" s="34">
        <v>1.0483</v>
      </c>
      <c r="N599" s="34">
        <v>2.1501000000000001</v>
      </c>
      <c r="O599" s="34">
        <v>9.7949000000000002</v>
      </c>
      <c r="P599" s="56">
        <v>657.25</v>
      </c>
      <c r="Q599" s="34">
        <v>10.982699999999999</v>
      </c>
      <c r="R599" s="34">
        <v>657.25</v>
      </c>
      <c r="S599" s="61">
        <v>1.6710079878280715E-2</v>
      </c>
      <c r="T599" s="67">
        <v>56.2</v>
      </c>
      <c r="U599" s="68">
        <v>0.93910648915937622</v>
      </c>
      <c r="V599" s="69">
        <v>1002.6047926968429</v>
      </c>
      <c r="W599" s="181">
        <v>56.346389349562571</v>
      </c>
    </row>
    <row r="600" spans="1:23" x14ac:dyDescent="0.2">
      <c r="A600" s="279"/>
      <c r="B600" s="23">
        <v>593</v>
      </c>
      <c r="C600" s="80" t="s">
        <v>990</v>
      </c>
      <c r="D600" s="82">
        <v>3.1</v>
      </c>
      <c r="E600" s="80">
        <v>447</v>
      </c>
      <c r="F600" s="81" t="s">
        <v>961</v>
      </c>
      <c r="G600" s="81"/>
      <c r="H600" s="80">
        <v>72</v>
      </c>
      <c r="I600" s="80">
        <v>1989</v>
      </c>
      <c r="J600" s="83">
        <v>93.787000000000006</v>
      </c>
      <c r="K600" s="83">
        <v>8.9023230000000009</v>
      </c>
      <c r="L600" s="83">
        <v>15.35868</v>
      </c>
      <c r="M600" s="83">
        <v>-0.79331700000000005</v>
      </c>
      <c r="N600" s="83">
        <v>0</v>
      </c>
      <c r="O600" s="83">
        <v>70.319320000000005</v>
      </c>
      <c r="P600" s="84">
        <v>4195.87</v>
      </c>
      <c r="Q600" s="83">
        <v>70.319320000000005</v>
      </c>
      <c r="R600" s="83">
        <v>4195.87</v>
      </c>
      <c r="S600" s="85">
        <v>1.6759175093603949E-2</v>
      </c>
      <c r="T600" s="86">
        <v>51.6</v>
      </c>
      <c r="U600" s="86">
        <v>0.86477343482996383</v>
      </c>
      <c r="V600" s="87">
        <v>1005.5505056162368</v>
      </c>
      <c r="W600" s="182">
        <v>51.886406089797816</v>
      </c>
    </row>
    <row r="601" spans="1:23" x14ac:dyDescent="0.2">
      <c r="A601" s="279"/>
      <c r="B601" s="23">
        <v>594</v>
      </c>
      <c r="C601" s="80" t="s">
        <v>141</v>
      </c>
      <c r="D601" s="82">
        <v>3.3</v>
      </c>
      <c r="E601" s="80">
        <v>411</v>
      </c>
      <c r="F601" s="40" t="s">
        <v>166</v>
      </c>
      <c r="G601" s="26" t="s">
        <v>24</v>
      </c>
      <c r="H601" s="23">
        <v>24</v>
      </c>
      <c r="I601" s="23">
        <v>1965</v>
      </c>
      <c r="J601" s="34">
        <v>20.507999999999999</v>
      </c>
      <c r="K601" s="34">
        <v>1.4279999999999999</v>
      </c>
      <c r="L601" s="34">
        <v>0.46239999999999998</v>
      </c>
      <c r="M601" s="34"/>
      <c r="N601" s="34"/>
      <c r="O601" s="34">
        <v>18.617999999999999</v>
      </c>
      <c r="P601" s="56">
        <v>1108.05</v>
      </c>
      <c r="Q601" s="34">
        <v>18.617999999999999</v>
      </c>
      <c r="R601" s="34">
        <v>1108.05</v>
      </c>
      <c r="S601" s="61">
        <v>1.6802490862325707E-2</v>
      </c>
      <c r="T601" s="67">
        <v>92.105000000000004</v>
      </c>
      <c r="U601" s="68">
        <v>1.5475934208745092</v>
      </c>
      <c r="V601" s="69">
        <v>1008.1494517395424</v>
      </c>
      <c r="W601" s="181">
        <v>92.855605252470554</v>
      </c>
    </row>
    <row r="602" spans="1:23" x14ac:dyDescent="0.2">
      <c r="A602" s="279"/>
      <c r="B602" s="23">
        <v>595</v>
      </c>
      <c r="C602" s="80" t="s">
        <v>141</v>
      </c>
      <c r="D602" s="82">
        <v>3.3</v>
      </c>
      <c r="E602" s="80">
        <v>441</v>
      </c>
      <c r="F602" s="40" t="s">
        <v>163</v>
      </c>
      <c r="G602" s="26" t="s">
        <v>24</v>
      </c>
      <c r="H602" s="23">
        <v>15</v>
      </c>
      <c r="I602" s="23">
        <v>1987</v>
      </c>
      <c r="J602" s="34">
        <v>9.51</v>
      </c>
      <c r="K602" s="34">
        <v>0.56100000000000005</v>
      </c>
      <c r="L602" s="34">
        <v>0.1321</v>
      </c>
      <c r="M602" s="34"/>
      <c r="N602" s="34">
        <v>1.58704</v>
      </c>
      <c r="O602" s="34">
        <v>7.23</v>
      </c>
      <c r="P602" s="56">
        <v>635.79999999999995</v>
      </c>
      <c r="Q602" s="34">
        <v>7.08</v>
      </c>
      <c r="R602" s="34">
        <v>418.09</v>
      </c>
      <c r="S602" s="61">
        <v>1.6934152933578896E-2</v>
      </c>
      <c r="T602" s="67">
        <v>92.105000000000004</v>
      </c>
      <c r="U602" s="68">
        <v>1.5597201559472842</v>
      </c>
      <c r="V602" s="69">
        <v>1016.0491760147337</v>
      </c>
      <c r="W602" s="181">
        <v>93.583209356837045</v>
      </c>
    </row>
    <row r="603" spans="1:23" x14ac:dyDescent="0.2">
      <c r="A603" s="279"/>
      <c r="B603" s="23">
        <v>596</v>
      </c>
      <c r="C603" s="80" t="s">
        <v>419</v>
      </c>
      <c r="D603" s="88">
        <v>3.6</v>
      </c>
      <c r="E603" s="20">
        <v>432</v>
      </c>
      <c r="F603" s="26" t="s">
        <v>400</v>
      </c>
      <c r="G603" s="26"/>
      <c r="H603" s="23">
        <v>39</v>
      </c>
      <c r="I603" s="23">
        <v>1988</v>
      </c>
      <c r="J603" s="34">
        <v>38.6</v>
      </c>
      <c r="K603" s="34">
        <v>4.97</v>
      </c>
      <c r="L603" s="34">
        <v>6.6</v>
      </c>
      <c r="M603" s="34">
        <v>-1.8</v>
      </c>
      <c r="N603" s="34">
        <v>0</v>
      </c>
      <c r="O603" s="34">
        <v>28.8</v>
      </c>
      <c r="P603" s="56">
        <v>2275.19</v>
      </c>
      <c r="Q603" s="34">
        <v>38.6</v>
      </c>
      <c r="R603" s="34">
        <v>2275.19</v>
      </c>
      <c r="S603" s="61">
        <v>1.6965616058439076E-2</v>
      </c>
      <c r="T603" s="67">
        <v>62.2</v>
      </c>
      <c r="U603" s="68">
        <v>1.0552613188349105</v>
      </c>
      <c r="V603" s="69">
        <v>1017.9369635063447</v>
      </c>
      <c r="W603" s="181">
        <v>63.315679130094644</v>
      </c>
    </row>
    <row r="604" spans="1:23" x14ac:dyDescent="0.2">
      <c r="A604" s="279"/>
      <c r="B604" s="23">
        <v>597</v>
      </c>
      <c r="C604" s="80" t="s">
        <v>613</v>
      </c>
      <c r="D604" s="88">
        <v>4.7</v>
      </c>
      <c r="E604" s="20">
        <v>399</v>
      </c>
      <c r="F604" s="26" t="s">
        <v>640</v>
      </c>
      <c r="G604" s="26" t="s">
        <v>625</v>
      </c>
      <c r="H604" s="23">
        <v>4</v>
      </c>
      <c r="I604" s="23">
        <v>1950</v>
      </c>
      <c r="J604" s="34">
        <v>5.6950000000000003</v>
      </c>
      <c r="K604" s="34">
        <v>0.88800000000000001</v>
      </c>
      <c r="L604" s="34">
        <v>1.5980000000000001</v>
      </c>
      <c r="M604" s="34">
        <v>-7.1999999999999995E-2</v>
      </c>
      <c r="N604" s="34">
        <v>3.2810000000000001</v>
      </c>
      <c r="O604" s="34">
        <v>2.9529999999999998</v>
      </c>
      <c r="P604" s="56">
        <v>193.31</v>
      </c>
      <c r="Q604" s="34">
        <v>3.2810000000000001</v>
      </c>
      <c r="R604" s="34">
        <v>193.31</v>
      </c>
      <c r="S604" s="61">
        <v>1.6972738089079717E-2</v>
      </c>
      <c r="T604" s="67">
        <v>59.841000000000001</v>
      </c>
      <c r="U604" s="68">
        <v>1.0156656199886194</v>
      </c>
      <c r="V604" s="69">
        <v>1018.364285344783</v>
      </c>
      <c r="W604" s="181">
        <v>60.939937199317157</v>
      </c>
    </row>
    <row r="605" spans="1:23" x14ac:dyDescent="0.2">
      <c r="A605" s="279"/>
      <c r="B605" s="23">
        <v>598</v>
      </c>
      <c r="C605" s="80" t="s">
        <v>461</v>
      </c>
      <c r="D605" s="82">
        <v>3.9</v>
      </c>
      <c r="E605" s="80">
        <v>423</v>
      </c>
      <c r="F605" s="26" t="s">
        <v>488</v>
      </c>
      <c r="G605" s="26" t="s">
        <v>24</v>
      </c>
      <c r="H605" s="23">
        <v>6</v>
      </c>
      <c r="I605" s="23" t="s">
        <v>43</v>
      </c>
      <c r="J605" s="34">
        <v>3.6179999999999999</v>
      </c>
      <c r="K605" s="34">
        <v>0</v>
      </c>
      <c r="L605" s="34">
        <v>0</v>
      </c>
      <c r="M605" s="34">
        <v>0</v>
      </c>
      <c r="N605" s="34">
        <v>0</v>
      </c>
      <c r="O605" s="34">
        <v>3.6179999999999999</v>
      </c>
      <c r="P605" s="56">
        <v>212.89</v>
      </c>
      <c r="Q605" s="34">
        <v>3.6179999999999999</v>
      </c>
      <c r="R605" s="34">
        <v>212.89</v>
      </c>
      <c r="S605" s="61">
        <v>1.6994692094508903E-2</v>
      </c>
      <c r="T605" s="67">
        <v>78.7</v>
      </c>
      <c r="U605" s="68">
        <v>1.3374822678378506</v>
      </c>
      <c r="V605" s="69">
        <v>1019.6815256705343</v>
      </c>
      <c r="W605" s="181">
        <v>80.248936070271057</v>
      </c>
    </row>
    <row r="606" spans="1:23" x14ac:dyDescent="0.2">
      <c r="A606" s="279"/>
      <c r="B606" s="23">
        <v>599</v>
      </c>
      <c r="C606" s="80" t="s">
        <v>991</v>
      </c>
      <c r="D606" s="88">
        <v>3.5</v>
      </c>
      <c r="E606" s="20">
        <v>435</v>
      </c>
      <c r="F606" s="26" t="s">
        <v>129</v>
      </c>
      <c r="G606" s="26" t="s">
        <v>24</v>
      </c>
      <c r="H606" s="23">
        <v>20</v>
      </c>
      <c r="I606" s="23">
        <v>1983</v>
      </c>
      <c r="J606" s="34">
        <v>24.350999999999999</v>
      </c>
      <c r="K606" s="34">
        <v>1.8174980000000001</v>
      </c>
      <c r="L606" s="34">
        <v>3.417392</v>
      </c>
      <c r="M606" s="34">
        <v>3.2497999999999999E-2</v>
      </c>
      <c r="N606" s="34">
        <v>1.8174980000000001</v>
      </c>
      <c r="O606" s="34">
        <v>19.148607999999999</v>
      </c>
      <c r="P606" s="56">
        <v>1123.93</v>
      </c>
      <c r="Q606" s="34">
        <v>19.148607999999999</v>
      </c>
      <c r="R606" s="34">
        <v>1123.93</v>
      </c>
      <c r="S606" s="61">
        <v>1.7037189148790405E-2</v>
      </c>
      <c r="T606" s="67">
        <v>67.58</v>
      </c>
      <c r="U606" s="68">
        <v>1.1513732426752554</v>
      </c>
      <c r="V606" s="69">
        <v>1022.2313489274244</v>
      </c>
      <c r="W606" s="181">
        <v>69.08239456051534</v>
      </c>
    </row>
    <row r="607" spans="1:23" x14ac:dyDescent="0.2">
      <c r="A607" s="279"/>
      <c r="B607" s="23">
        <v>600</v>
      </c>
      <c r="C607" s="80" t="s">
        <v>804</v>
      </c>
      <c r="D607" s="88">
        <v>3.1</v>
      </c>
      <c r="E607" s="20">
        <v>447</v>
      </c>
      <c r="F607" s="26" t="s">
        <v>829</v>
      </c>
      <c r="G607" s="26" t="s">
        <v>24</v>
      </c>
      <c r="H607" s="23">
        <v>27</v>
      </c>
      <c r="I607" s="23">
        <v>1987</v>
      </c>
      <c r="J607" s="34">
        <v>24.59</v>
      </c>
      <c r="K607" s="34">
        <v>2.14</v>
      </c>
      <c r="L607" s="34">
        <v>3.67</v>
      </c>
      <c r="M607" s="34">
        <v>-0.2</v>
      </c>
      <c r="N607" s="34">
        <v>0</v>
      </c>
      <c r="O607" s="34">
        <v>18.98</v>
      </c>
      <c r="P607" s="56">
        <v>1110.1400000000001</v>
      </c>
      <c r="Q607" s="34">
        <v>18.98</v>
      </c>
      <c r="R607" s="34">
        <v>1110.1400000000001</v>
      </c>
      <c r="S607" s="61">
        <v>1.7096942727944223E-2</v>
      </c>
      <c r="T607" s="67">
        <v>74.900000000000006</v>
      </c>
      <c r="U607" s="68">
        <v>1.2805610103230223</v>
      </c>
      <c r="V607" s="69">
        <v>1025.8165636766535</v>
      </c>
      <c r="W607" s="181">
        <v>76.833660619381348</v>
      </c>
    </row>
    <row r="608" spans="1:23" x14ac:dyDescent="0.2">
      <c r="A608" s="279"/>
      <c r="B608" s="23">
        <v>601</v>
      </c>
      <c r="C608" s="90" t="s">
        <v>41</v>
      </c>
      <c r="D608" s="88">
        <v>3.9</v>
      </c>
      <c r="E608" s="20">
        <v>423</v>
      </c>
      <c r="F608" s="25" t="s">
        <v>72</v>
      </c>
      <c r="G608" s="4" t="s">
        <v>24</v>
      </c>
      <c r="H608" s="5">
        <v>107</v>
      </c>
      <c r="I608" s="6" t="s">
        <v>43</v>
      </c>
      <c r="J608" s="39">
        <v>66.86</v>
      </c>
      <c r="K608" s="39">
        <v>5.61</v>
      </c>
      <c r="L608" s="39">
        <v>16.32</v>
      </c>
      <c r="M608" s="39">
        <v>0.92</v>
      </c>
      <c r="N608" s="34">
        <v>7.8336000000000006</v>
      </c>
      <c r="O608" s="34">
        <v>36.176000000000002</v>
      </c>
      <c r="P608" s="54">
        <v>2563.58</v>
      </c>
      <c r="Q608" s="39">
        <v>43.52</v>
      </c>
      <c r="R608" s="28">
        <v>2544.59</v>
      </c>
      <c r="S608" s="61">
        <f>Q608/R608</f>
        <v>1.7102951752541666E-2</v>
      </c>
      <c r="T608" s="67">
        <v>56</v>
      </c>
      <c r="U608" s="68">
        <f>S608*T608</f>
        <v>0.95776529814233324</v>
      </c>
      <c r="V608" s="69">
        <f>S608*60*1000</f>
        <v>1026.1771051525</v>
      </c>
      <c r="W608" s="181">
        <f>V608*T608/1000</f>
        <v>57.465917888539998</v>
      </c>
    </row>
    <row r="609" spans="1:23" x14ac:dyDescent="0.2">
      <c r="A609" s="279"/>
      <c r="B609" s="23">
        <v>602</v>
      </c>
      <c r="C609" s="80" t="s">
        <v>990</v>
      </c>
      <c r="D609" s="82">
        <v>3.1</v>
      </c>
      <c r="E609" s="80">
        <v>447</v>
      </c>
      <c r="F609" s="81" t="s">
        <v>977</v>
      </c>
      <c r="G609" s="81"/>
      <c r="H609" s="80">
        <v>22</v>
      </c>
      <c r="I609" s="80">
        <v>1981</v>
      </c>
      <c r="J609" s="83">
        <v>26.992000000000001</v>
      </c>
      <c r="K609" s="83">
        <v>3.2957939999999999</v>
      </c>
      <c r="L609" s="83">
        <v>4.4053199999999997</v>
      </c>
      <c r="M609" s="83">
        <v>-0.69479599999999997</v>
      </c>
      <c r="N609" s="83">
        <v>0</v>
      </c>
      <c r="O609" s="83">
        <v>19.985679999999999</v>
      </c>
      <c r="P609" s="84">
        <v>1167.51</v>
      </c>
      <c r="Q609" s="83">
        <v>19.985679999999999</v>
      </c>
      <c r="R609" s="83">
        <v>1167.51</v>
      </c>
      <c r="S609" s="85">
        <v>1.7118208837611667E-2</v>
      </c>
      <c r="T609" s="86">
        <v>51.6</v>
      </c>
      <c r="U609" s="86">
        <v>0.88329957602076203</v>
      </c>
      <c r="V609" s="87">
        <v>1027.0925302567</v>
      </c>
      <c r="W609" s="182">
        <v>52.997974561245719</v>
      </c>
    </row>
    <row r="610" spans="1:23" x14ac:dyDescent="0.2">
      <c r="A610" s="279"/>
      <c r="B610" s="23">
        <v>603</v>
      </c>
      <c r="C610" s="80" t="s">
        <v>613</v>
      </c>
      <c r="D610" s="88">
        <v>4.7</v>
      </c>
      <c r="E610" s="20">
        <v>399</v>
      </c>
      <c r="F610" s="26" t="s">
        <v>639</v>
      </c>
      <c r="G610" s="26" t="s">
        <v>625</v>
      </c>
      <c r="H610" s="23">
        <v>6</v>
      </c>
      <c r="I610" s="23">
        <v>1929</v>
      </c>
      <c r="J610" s="34">
        <v>4.2240000000000002</v>
      </c>
      <c r="K610" s="34">
        <v>0</v>
      </c>
      <c r="L610" s="34">
        <v>0.16800000000000001</v>
      </c>
      <c r="M610" s="34">
        <v>5.0999999999999997E-2</v>
      </c>
      <c r="N610" s="34">
        <v>0.72099999999999997</v>
      </c>
      <c r="O610" s="34">
        <v>3.2839999999999998</v>
      </c>
      <c r="P610" s="56">
        <v>233.78</v>
      </c>
      <c r="Q610" s="34">
        <v>1.4750000000000001</v>
      </c>
      <c r="R610" s="34">
        <v>86.11</v>
      </c>
      <c r="S610" s="61">
        <v>1.7129253280687495E-2</v>
      </c>
      <c r="T610" s="67">
        <v>59.841000000000001</v>
      </c>
      <c r="U610" s="68">
        <v>1.0250316455696205</v>
      </c>
      <c r="V610" s="69">
        <v>1027.7551968412497</v>
      </c>
      <c r="W610" s="181">
        <v>61.501898734177225</v>
      </c>
    </row>
    <row r="611" spans="1:23" x14ac:dyDescent="0.2">
      <c r="A611" s="279"/>
      <c r="B611" s="23">
        <v>604</v>
      </c>
      <c r="C611" s="80" t="s">
        <v>763</v>
      </c>
      <c r="D611" s="88">
        <v>3.6</v>
      </c>
      <c r="E611" s="20">
        <v>432</v>
      </c>
      <c r="F611" s="26" t="s">
        <v>792</v>
      </c>
      <c r="G611" s="26" t="s">
        <v>24</v>
      </c>
      <c r="H611" s="23">
        <v>6</v>
      </c>
      <c r="I611" s="23">
        <v>1960</v>
      </c>
      <c r="J611" s="34">
        <v>10.9039</v>
      </c>
      <c r="K611" s="34">
        <v>0.36</v>
      </c>
      <c r="L611" s="34">
        <v>0.94</v>
      </c>
      <c r="M611" s="34">
        <v>0.02</v>
      </c>
      <c r="N611" s="34">
        <v>0</v>
      </c>
      <c r="O611" s="34">
        <v>9.5838999999999999</v>
      </c>
      <c r="P611" s="56">
        <v>559.79</v>
      </c>
      <c r="Q611" s="34">
        <v>4.79</v>
      </c>
      <c r="R611" s="34">
        <v>279.55</v>
      </c>
      <c r="S611" s="61">
        <v>1.7134680736898587E-2</v>
      </c>
      <c r="T611" s="67">
        <v>76.099999999999994</v>
      </c>
      <c r="U611" s="68">
        <v>1.3039492040779823</v>
      </c>
      <c r="V611" s="69">
        <v>1028.080844213915</v>
      </c>
      <c r="W611" s="181">
        <v>78.236952244678932</v>
      </c>
    </row>
    <row r="612" spans="1:23" x14ac:dyDescent="0.2">
      <c r="A612" s="279"/>
      <c r="B612" s="23">
        <v>605</v>
      </c>
      <c r="C612" s="80" t="s">
        <v>990</v>
      </c>
      <c r="D612" s="82">
        <v>3.1</v>
      </c>
      <c r="E612" s="80">
        <v>447</v>
      </c>
      <c r="F612" s="81" t="s">
        <v>972</v>
      </c>
      <c r="G612" s="81"/>
      <c r="H612" s="80">
        <v>31</v>
      </c>
      <c r="I612" s="80">
        <v>1986</v>
      </c>
      <c r="J612" s="83">
        <v>42.293999999999997</v>
      </c>
      <c r="K612" s="83">
        <v>4.014087</v>
      </c>
      <c r="L612" s="83">
        <v>5.8955399999999996</v>
      </c>
      <c r="M612" s="83">
        <v>0.320913</v>
      </c>
      <c r="N612" s="83">
        <v>0</v>
      </c>
      <c r="O612" s="83">
        <v>32.063459999999999</v>
      </c>
      <c r="P612" s="84">
        <v>1870.28</v>
      </c>
      <c r="Q612" s="83">
        <v>32.063459999999999</v>
      </c>
      <c r="R612" s="83">
        <v>1870.28</v>
      </c>
      <c r="S612" s="85">
        <v>1.7143668327737022E-2</v>
      </c>
      <c r="T612" s="86">
        <v>51.6</v>
      </c>
      <c r="U612" s="86">
        <v>0.88461328571123032</v>
      </c>
      <c r="V612" s="87">
        <v>1028.6200996642215</v>
      </c>
      <c r="W612" s="182">
        <v>53.076797142673833</v>
      </c>
    </row>
    <row r="613" spans="1:23" x14ac:dyDescent="0.2">
      <c r="A613" s="279"/>
      <c r="B613" s="23">
        <v>606</v>
      </c>
      <c r="C613" s="80" t="s">
        <v>419</v>
      </c>
      <c r="D613" s="88">
        <v>3.6</v>
      </c>
      <c r="E613" s="20">
        <v>432</v>
      </c>
      <c r="F613" s="26" t="s">
        <v>399</v>
      </c>
      <c r="G613" s="26" t="s">
        <v>379</v>
      </c>
      <c r="H613" s="23">
        <v>15</v>
      </c>
      <c r="I613" s="23">
        <v>1989</v>
      </c>
      <c r="J613" s="34">
        <v>13.5</v>
      </c>
      <c r="K613" s="34">
        <v>0.98</v>
      </c>
      <c r="L613" s="34">
        <v>2.6</v>
      </c>
      <c r="M613" s="34">
        <v>-0.3</v>
      </c>
      <c r="N613" s="34">
        <v>0</v>
      </c>
      <c r="O613" s="34">
        <v>7.6</v>
      </c>
      <c r="P613" s="56">
        <v>787.02</v>
      </c>
      <c r="Q613" s="34">
        <v>13.5</v>
      </c>
      <c r="R613" s="34">
        <v>787.02</v>
      </c>
      <c r="S613" s="61">
        <v>1.715331249523519E-2</v>
      </c>
      <c r="T613" s="67">
        <v>62.2</v>
      </c>
      <c r="U613" s="68">
        <v>1.066936037203629</v>
      </c>
      <c r="V613" s="69">
        <v>1029.1987497141113</v>
      </c>
      <c r="W613" s="181">
        <v>64.016162232217724</v>
      </c>
    </row>
    <row r="614" spans="1:23" x14ac:dyDescent="0.2">
      <c r="A614" s="279"/>
      <c r="B614" s="23">
        <v>607</v>
      </c>
      <c r="C614" s="80" t="s">
        <v>722</v>
      </c>
      <c r="D614" s="88">
        <v>3.9</v>
      </c>
      <c r="E614" s="20">
        <v>423</v>
      </c>
      <c r="F614" s="26" t="s">
        <v>745</v>
      </c>
      <c r="G614" s="26" t="s">
        <v>24</v>
      </c>
      <c r="H614" s="23">
        <v>50</v>
      </c>
      <c r="I614" s="23">
        <v>1970</v>
      </c>
      <c r="J614" s="34">
        <v>61.935000000000002</v>
      </c>
      <c r="K614" s="34">
        <v>4.8959999999999999</v>
      </c>
      <c r="L614" s="34">
        <v>5.069</v>
      </c>
      <c r="M614" s="34">
        <v>-9.2999999999999999E-2</v>
      </c>
      <c r="N614" s="34">
        <v>0</v>
      </c>
      <c r="O614" s="34">
        <v>51.97</v>
      </c>
      <c r="P614" s="56">
        <v>3019.81</v>
      </c>
      <c r="Q614" s="34">
        <v>51.97</v>
      </c>
      <c r="R614" s="34">
        <v>3019.81</v>
      </c>
      <c r="S614" s="61">
        <v>1.7209692000490096E-2</v>
      </c>
      <c r="T614" s="68">
        <v>44.47</v>
      </c>
      <c r="U614" s="68">
        <v>0.76531500326179458</v>
      </c>
      <c r="V614" s="69">
        <v>1032.5815200294057</v>
      </c>
      <c r="W614" s="181">
        <v>45.918900195707671</v>
      </c>
    </row>
    <row r="615" spans="1:23" x14ac:dyDescent="0.2">
      <c r="A615" s="279"/>
      <c r="B615" s="23">
        <v>608</v>
      </c>
      <c r="C615" s="80" t="s">
        <v>333</v>
      </c>
      <c r="D615" s="82">
        <v>6</v>
      </c>
      <c r="E615" s="80">
        <v>372</v>
      </c>
      <c r="F615" s="26" t="s">
        <v>366</v>
      </c>
      <c r="G615" s="26"/>
      <c r="H615" s="23">
        <v>46</v>
      </c>
      <c r="I615" s="23">
        <v>1962</v>
      </c>
      <c r="J615" s="34">
        <v>37.837800000000001</v>
      </c>
      <c r="K615" s="34">
        <v>3.8435000000000001</v>
      </c>
      <c r="L615" s="34">
        <v>0.48</v>
      </c>
      <c r="M615" s="34">
        <v>0.21790000000000001</v>
      </c>
      <c r="N615" s="34">
        <v>0</v>
      </c>
      <c r="O615" s="34">
        <v>33.296399999999998</v>
      </c>
      <c r="P615" s="56">
        <v>1934.01</v>
      </c>
      <c r="Q615" s="34">
        <v>32.088700000000003</v>
      </c>
      <c r="R615" s="34">
        <v>1863.86</v>
      </c>
      <c r="S615" s="61">
        <v>1.7216260877962939E-2</v>
      </c>
      <c r="T615" s="67">
        <v>56.2</v>
      </c>
      <c r="U615" s="68">
        <v>0.96755386134151722</v>
      </c>
      <c r="V615" s="69">
        <v>1032.9756526777762</v>
      </c>
      <c r="W615" s="181">
        <v>58.053231680491031</v>
      </c>
    </row>
    <row r="616" spans="1:23" x14ac:dyDescent="0.2">
      <c r="A616" s="279"/>
      <c r="B616" s="23">
        <v>609</v>
      </c>
      <c r="C616" s="80" t="s">
        <v>461</v>
      </c>
      <c r="D616" s="82">
        <v>3.9</v>
      </c>
      <c r="E616" s="80">
        <v>423</v>
      </c>
      <c r="F616" s="26" t="s">
        <v>489</v>
      </c>
      <c r="G616" s="26" t="s">
        <v>24</v>
      </c>
      <c r="H616" s="23">
        <v>31</v>
      </c>
      <c r="I616" s="23" t="s">
        <v>43</v>
      </c>
      <c r="J616" s="34">
        <v>26.231069999999999</v>
      </c>
      <c r="K616" s="34">
        <v>2.238</v>
      </c>
      <c r="L616" s="34">
        <v>4.9359999999999999</v>
      </c>
      <c r="M616" s="34">
        <v>-0.50492999999999999</v>
      </c>
      <c r="N616" s="34">
        <v>0</v>
      </c>
      <c r="O616" s="34">
        <v>19.562000000000001</v>
      </c>
      <c r="P616" s="56">
        <v>1135.42</v>
      </c>
      <c r="Q616" s="34">
        <v>19.562000000000001</v>
      </c>
      <c r="R616" s="34">
        <v>1135.42</v>
      </c>
      <c r="S616" s="61">
        <v>1.7228866851033097E-2</v>
      </c>
      <c r="T616" s="67">
        <v>78.7</v>
      </c>
      <c r="U616" s="68">
        <v>1.3559118211763048</v>
      </c>
      <c r="V616" s="69">
        <v>1033.7320110619858</v>
      </c>
      <c r="W616" s="181">
        <v>81.354709270578283</v>
      </c>
    </row>
    <row r="617" spans="1:23" x14ac:dyDescent="0.2">
      <c r="A617" s="279"/>
      <c r="B617" s="23">
        <v>610</v>
      </c>
      <c r="C617" s="80" t="s">
        <v>179</v>
      </c>
      <c r="D617" s="88">
        <v>4.5</v>
      </c>
      <c r="E617" s="20">
        <v>405</v>
      </c>
      <c r="F617" s="26" t="s">
        <v>208</v>
      </c>
      <c r="G617" s="26" t="s">
        <v>194</v>
      </c>
      <c r="H617" s="23">
        <v>30</v>
      </c>
      <c r="I617" s="23">
        <v>1973</v>
      </c>
      <c r="J617" s="34">
        <v>38.219000000000001</v>
      </c>
      <c r="K617" s="34">
        <v>2.4580000000000002</v>
      </c>
      <c r="L617" s="34">
        <v>5.992</v>
      </c>
      <c r="M617" s="34">
        <v>1.7999999999999999E-2</v>
      </c>
      <c r="N617" s="34"/>
      <c r="O617" s="34">
        <v>29.748999999999999</v>
      </c>
      <c r="P617" s="56">
        <v>1725.95</v>
      </c>
      <c r="Q617" s="34">
        <v>29.748999999999999</v>
      </c>
      <c r="R617" s="34">
        <v>1725.95</v>
      </c>
      <c r="S617" s="61">
        <v>1.7236304643819346E-2</v>
      </c>
      <c r="T617" s="67">
        <v>54.3</v>
      </c>
      <c r="U617" s="68">
        <v>0.93593134215939044</v>
      </c>
      <c r="V617" s="69">
        <v>1034.1782786291608</v>
      </c>
      <c r="W617" s="181">
        <v>56.155880529563433</v>
      </c>
    </row>
    <row r="618" spans="1:23" x14ac:dyDescent="0.2">
      <c r="A618" s="279"/>
      <c r="B618" s="23">
        <v>611</v>
      </c>
      <c r="C618" s="80" t="s">
        <v>991</v>
      </c>
      <c r="D618" s="88">
        <v>3.5</v>
      </c>
      <c r="E618" s="20">
        <v>435</v>
      </c>
      <c r="F618" s="26" t="s">
        <v>128</v>
      </c>
      <c r="G618" s="26" t="s">
        <v>24</v>
      </c>
      <c r="H618" s="23">
        <v>8</v>
      </c>
      <c r="I618" s="23">
        <v>1975</v>
      </c>
      <c r="J618" s="34">
        <v>8.7129999999999992</v>
      </c>
      <c r="K618" s="34">
        <v>1.121516</v>
      </c>
      <c r="L618" s="34">
        <v>0.62601200000000001</v>
      </c>
      <c r="M618" s="34">
        <v>-2.0514999999999999E-2</v>
      </c>
      <c r="N618" s="34">
        <v>0</v>
      </c>
      <c r="O618" s="34">
        <v>7.0159880000000001</v>
      </c>
      <c r="P618" s="56">
        <v>406.64</v>
      </c>
      <c r="Q618" s="34">
        <v>7.0159880000000001</v>
      </c>
      <c r="R618" s="34">
        <v>406.64</v>
      </c>
      <c r="S618" s="61">
        <v>1.7253560889238639E-2</v>
      </c>
      <c r="T618" s="67">
        <v>67.58</v>
      </c>
      <c r="U618" s="68">
        <v>1.1659956448947473</v>
      </c>
      <c r="V618" s="69">
        <v>1035.2136533543185</v>
      </c>
      <c r="W618" s="181">
        <v>69.959738693684841</v>
      </c>
    </row>
    <row r="619" spans="1:23" x14ac:dyDescent="0.2">
      <c r="A619" s="279"/>
      <c r="B619" s="23">
        <v>612</v>
      </c>
      <c r="C619" s="80" t="s">
        <v>419</v>
      </c>
      <c r="D619" s="88">
        <v>3.6</v>
      </c>
      <c r="E619" s="20">
        <v>432</v>
      </c>
      <c r="F619" s="26" t="s">
        <v>408</v>
      </c>
      <c r="G619" s="26" t="s">
        <v>379</v>
      </c>
      <c r="H619" s="23">
        <v>5</v>
      </c>
      <c r="I619" s="23">
        <v>1960</v>
      </c>
      <c r="J619" s="34">
        <v>4.4000000000000004</v>
      </c>
      <c r="K619" s="34">
        <v>0.3</v>
      </c>
      <c r="L619" s="34">
        <v>1.2</v>
      </c>
      <c r="M619" s="34">
        <v>-0.1</v>
      </c>
      <c r="N619" s="34">
        <v>0</v>
      </c>
      <c r="O619" s="34">
        <v>3</v>
      </c>
      <c r="P619" s="56">
        <v>254.2</v>
      </c>
      <c r="Q619" s="34">
        <v>4.4000000000000004</v>
      </c>
      <c r="R619" s="34">
        <v>254.2</v>
      </c>
      <c r="S619" s="61">
        <v>1.7309205350118019E-2</v>
      </c>
      <c r="T619" s="67">
        <v>62.2</v>
      </c>
      <c r="U619" s="68">
        <v>1.0766325727773409</v>
      </c>
      <c r="V619" s="69">
        <v>1038.552321007081</v>
      </c>
      <c r="W619" s="181">
        <v>64.597954366640437</v>
      </c>
    </row>
    <row r="620" spans="1:23" x14ac:dyDescent="0.2">
      <c r="A620" s="279"/>
      <c r="B620" s="23">
        <v>613</v>
      </c>
      <c r="C620" s="80" t="s">
        <v>991</v>
      </c>
      <c r="D620" s="88">
        <v>3.5</v>
      </c>
      <c r="E620" s="20">
        <v>435</v>
      </c>
      <c r="F620" s="26" t="s">
        <v>130</v>
      </c>
      <c r="G620" s="26" t="s">
        <v>24</v>
      </c>
      <c r="H620" s="23">
        <v>12</v>
      </c>
      <c r="I620" s="23">
        <v>1973</v>
      </c>
      <c r="J620" s="34">
        <v>13.97</v>
      </c>
      <c r="K620" s="34">
        <v>1.1209450000000001</v>
      </c>
      <c r="L620" s="34">
        <v>1.5502149999999999</v>
      </c>
      <c r="M620" s="34">
        <v>1.0549999999999999E-3</v>
      </c>
      <c r="N620" s="34">
        <v>0</v>
      </c>
      <c r="O620" s="34">
        <v>11.297784999999999</v>
      </c>
      <c r="P620" s="56">
        <v>652.23</v>
      </c>
      <c r="Q620" s="34">
        <v>11.297784999999999</v>
      </c>
      <c r="R620" s="34">
        <v>652.23</v>
      </c>
      <c r="S620" s="61">
        <v>1.7321780660196556E-2</v>
      </c>
      <c r="T620" s="67">
        <v>67.58</v>
      </c>
      <c r="U620" s="68">
        <v>1.1706059370160833</v>
      </c>
      <c r="V620" s="69">
        <v>1039.3068396117933</v>
      </c>
      <c r="W620" s="181">
        <v>70.236356220964979</v>
      </c>
    </row>
    <row r="621" spans="1:23" x14ac:dyDescent="0.2">
      <c r="A621" s="279"/>
      <c r="B621" s="23">
        <v>614</v>
      </c>
      <c r="C621" s="80" t="s">
        <v>613</v>
      </c>
      <c r="D621" s="88">
        <v>4.7</v>
      </c>
      <c r="E621" s="20">
        <v>399</v>
      </c>
      <c r="F621" s="26" t="s">
        <v>638</v>
      </c>
      <c r="G621" s="26" t="s">
        <v>625</v>
      </c>
      <c r="H621" s="23">
        <v>29</v>
      </c>
      <c r="I621" s="23">
        <v>1986</v>
      </c>
      <c r="J621" s="34">
        <v>33.646000000000001</v>
      </c>
      <c r="K621" s="34">
        <v>4.2679999999999998</v>
      </c>
      <c r="L621" s="34">
        <v>5.2789999999999999</v>
      </c>
      <c r="M621" s="34">
        <v>-1.6160000000000001</v>
      </c>
      <c r="N621" s="34">
        <v>4.6289999999999996</v>
      </c>
      <c r="O621" s="34">
        <v>21.087</v>
      </c>
      <c r="P621" s="56">
        <v>1577.48</v>
      </c>
      <c r="Q621" s="34">
        <v>25.385000000000002</v>
      </c>
      <c r="R621" s="34">
        <v>1464.93</v>
      </c>
      <c r="S621" s="61">
        <v>1.7328473032841161E-2</v>
      </c>
      <c r="T621" s="67">
        <v>59.841000000000001</v>
      </c>
      <c r="U621" s="68">
        <v>1.036953154758248</v>
      </c>
      <c r="V621" s="69">
        <v>1039.7083819704696</v>
      </c>
      <c r="W621" s="181">
        <v>62.217189285494875</v>
      </c>
    </row>
    <row r="622" spans="1:23" x14ac:dyDescent="0.2">
      <c r="A622" s="279"/>
      <c r="B622" s="23">
        <v>615</v>
      </c>
      <c r="C622" s="80" t="s">
        <v>461</v>
      </c>
      <c r="D622" s="82">
        <v>3.9</v>
      </c>
      <c r="E622" s="80">
        <v>423</v>
      </c>
      <c r="F622" s="26" t="s">
        <v>490</v>
      </c>
      <c r="G622" s="26" t="s">
        <v>24</v>
      </c>
      <c r="H622" s="23">
        <v>15</v>
      </c>
      <c r="I622" s="23" t="s">
        <v>43</v>
      </c>
      <c r="J622" s="34">
        <v>10.966999999999999</v>
      </c>
      <c r="K622" s="34">
        <v>1.698</v>
      </c>
      <c r="L622" s="34">
        <v>0.56699999999999995</v>
      </c>
      <c r="M622" s="34">
        <v>0</v>
      </c>
      <c r="N622" s="34">
        <v>0</v>
      </c>
      <c r="O622" s="34">
        <v>8.702</v>
      </c>
      <c r="P622" s="56">
        <v>502.04</v>
      </c>
      <c r="Q622" s="34">
        <v>8.702</v>
      </c>
      <c r="R622" s="34">
        <v>502.04</v>
      </c>
      <c r="S622" s="61">
        <v>1.7333280216715798E-2</v>
      </c>
      <c r="T622" s="67">
        <v>78.7</v>
      </c>
      <c r="U622" s="68">
        <v>1.3641291530555333</v>
      </c>
      <c r="V622" s="69">
        <v>1039.9968130029479</v>
      </c>
      <c r="W622" s="181">
        <v>81.847749183331999</v>
      </c>
    </row>
    <row r="623" spans="1:23" x14ac:dyDescent="0.2">
      <c r="A623" s="279"/>
      <c r="B623" s="23">
        <v>616</v>
      </c>
      <c r="C623" s="80" t="s">
        <v>763</v>
      </c>
      <c r="D623" s="88">
        <v>3.6</v>
      </c>
      <c r="E623" s="20">
        <v>432</v>
      </c>
      <c r="F623" s="26" t="s">
        <v>793</v>
      </c>
      <c r="G623" s="26" t="s">
        <v>24</v>
      </c>
      <c r="H623" s="23">
        <v>4</v>
      </c>
      <c r="I623" s="23">
        <v>1938</v>
      </c>
      <c r="J623" s="34">
        <v>4.87</v>
      </c>
      <c r="K623" s="34">
        <v>0.14000000000000001</v>
      </c>
      <c r="L623" s="34">
        <v>0.94</v>
      </c>
      <c r="M623" s="34">
        <v>0.01</v>
      </c>
      <c r="N623" s="34">
        <v>0</v>
      </c>
      <c r="O623" s="34">
        <v>3.78</v>
      </c>
      <c r="P623" s="56">
        <v>217.96</v>
      </c>
      <c r="Q623" s="34">
        <v>3.78</v>
      </c>
      <c r="R623" s="34">
        <v>217.96</v>
      </c>
      <c r="S623" s="61">
        <v>1.7342631675536794E-2</v>
      </c>
      <c r="T623" s="67">
        <v>76.099999999999994</v>
      </c>
      <c r="U623" s="68">
        <v>1.3197742705083499</v>
      </c>
      <c r="V623" s="69">
        <v>1040.5579005322077</v>
      </c>
      <c r="W623" s="181">
        <v>79.186456230501008</v>
      </c>
    </row>
    <row r="624" spans="1:23" x14ac:dyDescent="0.2">
      <c r="A624" s="279"/>
      <c r="B624" s="23">
        <v>617</v>
      </c>
      <c r="C624" s="80" t="s">
        <v>613</v>
      </c>
      <c r="D624" s="88">
        <v>4.7</v>
      </c>
      <c r="E624" s="20">
        <v>399</v>
      </c>
      <c r="F624" s="26" t="s">
        <v>637</v>
      </c>
      <c r="G624" s="26" t="s">
        <v>625</v>
      </c>
      <c r="H624" s="23">
        <v>3</v>
      </c>
      <c r="I624" s="23">
        <v>1988</v>
      </c>
      <c r="J624" s="34">
        <v>3.8940000000000001</v>
      </c>
      <c r="K624" s="34">
        <v>6.7000000000000004E-2</v>
      </c>
      <c r="L624" s="34">
        <v>0.81899999999999995</v>
      </c>
      <c r="M624" s="34">
        <v>8.5999999999999993E-2</v>
      </c>
      <c r="N624" s="34">
        <v>0.29199999999999998</v>
      </c>
      <c r="O624" s="34">
        <v>2.63</v>
      </c>
      <c r="P624" s="56">
        <v>167.31</v>
      </c>
      <c r="Q624" s="34">
        <v>2.9220000000000002</v>
      </c>
      <c r="R624" s="34">
        <v>167.31</v>
      </c>
      <c r="S624" s="61">
        <v>1.7464586695355926E-2</v>
      </c>
      <c r="T624" s="67">
        <v>59.841000000000001</v>
      </c>
      <c r="U624" s="68">
        <v>1.045098332436794</v>
      </c>
      <c r="V624" s="69">
        <v>1047.8752017213556</v>
      </c>
      <c r="W624" s="181">
        <v>62.705899946207637</v>
      </c>
    </row>
    <row r="625" spans="1:23" x14ac:dyDescent="0.2">
      <c r="A625" s="279"/>
      <c r="B625" s="23">
        <v>618</v>
      </c>
      <c r="C625" s="90" t="s">
        <v>41</v>
      </c>
      <c r="D625" s="88">
        <v>3.9</v>
      </c>
      <c r="E625" s="20">
        <v>423</v>
      </c>
      <c r="F625" s="25" t="s">
        <v>73</v>
      </c>
      <c r="G625" s="4" t="s">
        <v>24</v>
      </c>
      <c r="H625" s="5">
        <v>12</v>
      </c>
      <c r="I625" s="6" t="s">
        <v>43</v>
      </c>
      <c r="J625" s="39">
        <v>13.09</v>
      </c>
      <c r="K625" s="39">
        <v>1.22</v>
      </c>
      <c r="L625" s="39">
        <v>2.17</v>
      </c>
      <c r="M625" s="39"/>
      <c r="N625" s="34">
        <v>1.7459999999999998</v>
      </c>
      <c r="O625" s="34">
        <v>7.9539999999999997</v>
      </c>
      <c r="P625" s="54">
        <v>552.99</v>
      </c>
      <c r="Q625" s="39">
        <v>9.6999999999999993</v>
      </c>
      <c r="R625" s="28">
        <v>552.99</v>
      </c>
      <c r="S625" s="61">
        <f>Q625/R625</f>
        <v>1.7541004358125823E-2</v>
      </c>
      <c r="T625" s="67">
        <v>56</v>
      </c>
      <c r="U625" s="68">
        <f>S625*T625</f>
        <v>0.98229624405504612</v>
      </c>
      <c r="V625" s="69">
        <f>S625*60*1000</f>
        <v>1052.4602614875494</v>
      </c>
      <c r="W625" s="181">
        <f>V625*T625/1000</f>
        <v>58.937774643302767</v>
      </c>
    </row>
    <row r="626" spans="1:23" x14ac:dyDescent="0.2">
      <c r="A626" s="279"/>
      <c r="B626" s="23">
        <v>619</v>
      </c>
      <c r="C626" s="80" t="s">
        <v>804</v>
      </c>
      <c r="D626" s="88">
        <v>3.1</v>
      </c>
      <c r="E626" s="20">
        <v>447</v>
      </c>
      <c r="F626" s="26" t="s">
        <v>831</v>
      </c>
      <c r="G626" s="26" t="s">
        <v>24</v>
      </c>
      <c r="H626" s="23">
        <v>32</v>
      </c>
      <c r="I626" s="23">
        <v>1989</v>
      </c>
      <c r="J626" s="34">
        <v>31.65</v>
      </c>
      <c r="K626" s="34">
        <v>0</v>
      </c>
      <c r="L626" s="34">
        <v>0</v>
      </c>
      <c r="M626" s="34">
        <v>0</v>
      </c>
      <c r="N626" s="34">
        <v>0</v>
      </c>
      <c r="O626" s="34">
        <v>31.65</v>
      </c>
      <c r="P626" s="56">
        <v>1806.04</v>
      </c>
      <c r="Q626" s="34">
        <v>31.7</v>
      </c>
      <c r="R626" s="34">
        <v>1806.04</v>
      </c>
      <c r="S626" s="61">
        <v>1.7552213682974906E-2</v>
      </c>
      <c r="T626" s="67">
        <v>74.900000000000006</v>
      </c>
      <c r="U626" s="68">
        <v>1.3146608048548205</v>
      </c>
      <c r="V626" s="69">
        <v>1053.1328209784945</v>
      </c>
      <c r="W626" s="181">
        <v>78.879648291289243</v>
      </c>
    </row>
    <row r="627" spans="1:23" x14ac:dyDescent="0.2">
      <c r="A627" s="279"/>
      <c r="B627" s="23">
        <v>620</v>
      </c>
      <c r="C627" s="80" t="s">
        <v>804</v>
      </c>
      <c r="D627" s="88">
        <v>3.1</v>
      </c>
      <c r="E627" s="20">
        <v>447</v>
      </c>
      <c r="F627" s="26" t="s">
        <v>832</v>
      </c>
      <c r="G627" s="26" t="s">
        <v>24</v>
      </c>
      <c r="H627" s="23">
        <v>28</v>
      </c>
      <c r="I627" s="23">
        <v>1957</v>
      </c>
      <c r="J627" s="34">
        <v>26.1</v>
      </c>
      <c r="K627" s="34">
        <v>0</v>
      </c>
      <c r="L627" s="34">
        <v>0</v>
      </c>
      <c r="M627" s="34">
        <v>0</v>
      </c>
      <c r="N627" s="34">
        <v>0</v>
      </c>
      <c r="O627" s="34">
        <v>26.1</v>
      </c>
      <c r="P627" s="56">
        <v>1486.32</v>
      </c>
      <c r="Q627" s="34">
        <v>26.1</v>
      </c>
      <c r="R627" s="34">
        <v>1486.32</v>
      </c>
      <c r="S627" s="61">
        <v>1.7560148554819958E-2</v>
      </c>
      <c r="T627" s="67">
        <v>74.900000000000006</v>
      </c>
      <c r="U627" s="68">
        <v>1.3152551267560151</v>
      </c>
      <c r="V627" s="69">
        <v>1053.6089132891975</v>
      </c>
      <c r="W627" s="181">
        <v>78.915307605360894</v>
      </c>
    </row>
    <row r="628" spans="1:23" x14ac:dyDescent="0.2">
      <c r="A628" s="279"/>
      <c r="B628" s="23">
        <v>621</v>
      </c>
      <c r="C628" s="80" t="s">
        <v>179</v>
      </c>
      <c r="D628" s="88">
        <v>4.5</v>
      </c>
      <c r="E628" s="20">
        <v>405</v>
      </c>
      <c r="F628" s="26" t="s">
        <v>213</v>
      </c>
      <c r="G628" s="26" t="s">
        <v>194</v>
      </c>
      <c r="H628" s="23">
        <v>20</v>
      </c>
      <c r="I628" s="23">
        <v>1983</v>
      </c>
      <c r="J628" s="34">
        <v>25.471</v>
      </c>
      <c r="K628" s="34">
        <v>2.4020000000000001</v>
      </c>
      <c r="L628" s="34">
        <v>4.8639999999999999</v>
      </c>
      <c r="M628" s="34">
        <v>-0.28699999999999998</v>
      </c>
      <c r="N628" s="34"/>
      <c r="O628" s="34">
        <v>18.491</v>
      </c>
      <c r="P628" s="56">
        <v>1052.7</v>
      </c>
      <c r="Q628" s="34">
        <v>18.491</v>
      </c>
      <c r="R628" s="34">
        <v>1052.7</v>
      </c>
      <c r="S628" s="61">
        <v>1.7565308254963427E-2</v>
      </c>
      <c r="T628" s="67">
        <v>54.3</v>
      </c>
      <c r="U628" s="68">
        <v>0.95379623824451409</v>
      </c>
      <c r="V628" s="69">
        <v>1053.9184952978055</v>
      </c>
      <c r="W628" s="181">
        <v>57.227774294670837</v>
      </c>
    </row>
    <row r="629" spans="1:23" x14ac:dyDescent="0.2">
      <c r="A629" s="279"/>
      <c r="B629" s="23">
        <v>622</v>
      </c>
      <c r="C629" s="80" t="s">
        <v>141</v>
      </c>
      <c r="D629" s="82">
        <v>3.3</v>
      </c>
      <c r="E629" s="80">
        <v>441</v>
      </c>
      <c r="F629" s="40" t="s">
        <v>164</v>
      </c>
      <c r="G629" s="26" t="s">
        <v>24</v>
      </c>
      <c r="H629" s="23">
        <v>7</v>
      </c>
      <c r="I629" s="23">
        <v>1989</v>
      </c>
      <c r="J629" s="34">
        <v>8.1310000000000002</v>
      </c>
      <c r="K629" s="34"/>
      <c r="L629" s="34"/>
      <c r="M629" s="34"/>
      <c r="N629" s="34"/>
      <c r="O629" s="34">
        <v>8.1310000000000002</v>
      </c>
      <c r="P629" s="56">
        <v>461.34</v>
      </c>
      <c r="Q629" s="34">
        <v>8.1310000000000002</v>
      </c>
      <c r="R629" s="34">
        <v>461.34</v>
      </c>
      <c r="S629" s="61">
        <v>1.7624745307148741E-2</v>
      </c>
      <c r="T629" s="67">
        <v>92.105000000000004</v>
      </c>
      <c r="U629" s="68">
        <v>1.6233271665149349</v>
      </c>
      <c r="V629" s="69">
        <v>1057.4847184289245</v>
      </c>
      <c r="W629" s="181">
        <v>97.399629990896088</v>
      </c>
    </row>
    <row r="630" spans="1:23" x14ac:dyDescent="0.2">
      <c r="A630" s="279"/>
      <c r="B630" s="23">
        <v>623</v>
      </c>
      <c r="C630" s="80" t="s">
        <v>214</v>
      </c>
      <c r="D630" s="88">
        <v>2.7</v>
      </c>
      <c r="E630" s="20">
        <v>459</v>
      </c>
      <c r="F630" s="26" t="s">
        <v>223</v>
      </c>
      <c r="G630" s="26" t="s">
        <v>96</v>
      </c>
      <c r="H630" s="23">
        <v>15</v>
      </c>
      <c r="I630" s="23">
        <v>1983</v>
      </c>
      <c r="J630" s="34">
        <v>15.468</v>
      </c>
      <c r="K630" s="34">
        <v>0.63200000000000001</v>
      </c>
      <c r="L630" s="34">
        <v>3.5640000000000001</v>
      </c>
      <c r="M630" s="34">
        <v>0.28599999999999998</v>
      </c>
      <c r="N630" s="34"/>
      <c r="O630" s="34">
        <v>10.986000000000001</v>
      </c>
      <c r="P630" s="56">
        <v>622.54</v>
      </c>
      <c r="Q630" s="34">
        <v>10.986000000000001</v>
      </c>
      <c r="R630" s="34">
        <v>622.54</v>
      </c>
      <c r="S630" s="61">
        <v>1.7647058823529415E-2</v>
      </c>
      <c r="T630" s="67">
        <v>66.400000000000006</v>
      </c>
      <c r="U630" s="68">
        <v>1.1717647058823533</v>
      </c>
      <c r="V630" s="69">
        <v>1058.8235294117649</v>
      </c>
      <c r="W630" s="181">
        <v>70.305882352941182</v>
      </c>
    </row>
    <row r="631" spans="1:23" x14ac:dyDescent="0.2">
      <c r="A631" s="279"/>
      <c r="B631" s="23">
        <v>624</v>
      </c>
      <c r="C631" s="80" t="s">
        <v>419</v>
      </c>
      <c r="D631" s="88">
        <v>3.6</v>
      </c>
      <c r="E631" s="20">
        <v>432</v>
      </c>
      <c r="F631" s="26" t="s">
        <v>406</v>
      </c>
      <c r="G631" s="26"/>
      <c r="H631" s="23">
        <v>40</v>
      </c>
      <c r="I631" s="23"/>
      <c r="J631" s="34">
        <v>43</v>
      </c>
      <c r="K631" s="34">
        <v>2.7</v>
      </c>
      <c r="L631" s="34">
        <v>7.7</v>
      </c>
      <c r="M631" s="34">
        <v>0.3</v>
      </c>
      <c r="N631" s="34">
        <v>5.4</v>
      </c>
      <c r="O631" s="34">
        <v>26.9</v>
      </c>
      <c r="P631" s="56">
        <v>2610.1999999999998</v>
      </c>
      <c r="Q631" s="34">
        <v>43</v>
      </c>
      <c r="R631" s="34">
        <v>2423.36</v>
      </c>
      <c r="S631" s="61">
        <v>1.7743958801003563E-2</v>
      </c>
      <c r="T631" s="67">
        <v>62.2</v>
      </c>
      <c r="U631" s="68">
        <v>1.1036742374224215</v>
      </c>
      <c r="V631" s="69">
        <v>1064.6375280602138</v>
      </c>
      <c r="W631" s="181">
        <v>66.220454245345309</v>
      </c>
    </row>
    <row r="632" spans="1:23" x14ac:dyDescent="0.2">
      <c r="A632" s="279"/>
      <c r="B632" s="23">
        <v>625</v>
      </c>
      <c r="C632" s="80" t="s">
        <v>333</v>
      </c>
      <c r="D632" s="82">
        <v>6</v>
      </c>
      <c r="E632" s="80">
        <v>372</v>
      </c>
      <c r="F632" s="26" t="s">
        <v>367</v>
      </c>
      <c r="G632" s="26"/>
      <c r="H632" s="23">
        <v>57</v>
      </c>
      <c r="I632" s="23">
        <v>1958</v>
      </c>
      <c r="J632" s="34">
        <v>75.023799999999994</v>
      </c>
      <c r="K632" s="34">
        <v>10.779500000000001</v>
      </c>
      <c r="L632" s="34">
        <v>0.56999999999999995</v>
      </c>
      <c r="M632" s="34">
        <v>1.4838</v>
      </c>
      <c r="N632" s="34">
        <v>11.1943</v>
      </c>
      <c r="O632" s="34">
        <v>50.996200000000002</v>
      </c>
      <c r="P632" s="56">
        <v>3479.55</v>
      </c>
      <c r="Q632" s="34">
        <v>58.952100000000002</v>
      </c>
      <c r="R632" s="34">
        <v>3317.17</v>
      </c>
      <c r="S632" s="61">
        <v>1.7771805484795775E-2</v>
      </c>
      <c r="T632" s="67">
        <v>56.2</v>
      </c>
      <c r="U632" s="68">
        <v>0.99877546824552255</v>
      </c>
      <c r="V632" s="69">
        <v>1066.3083290877464</v>
      </c>
      <c r="W632" s="181">
        <v>59.926528094731353</v>
      </c>
    </row>
    <row r="633" spans="1:23" x14ac:dyDescent="0.2">
      <c r="A633" s="279"/>
      <c r="B633" s="23">
        <v>626</v>
      </c>
      <c r="C633" s="80" t="s">
        <v>419</v>
      </c>
      <c r="D633" s="88">
        <v>3.6</v>
      </c>
      <c r="E633" s="20">
        <v>432</v>
      </c>
      <c r="F633" s="26" t="s">
        <v>405</v>
      </c>
      <c r="G633" s="26"/>
      <c r="H633" s="23">
        <v>18</v>
      </c>
      <c r="I633" s="23">
        <v>1977</v>
      </c>
      <c r="J633" s="34">
        <v>14</v>
      </c>
      <c r="K633" s="34">
        <v>1.1000000000000001</v>
      </c>
      <c r="L633" s="34">
        <v>2.2999999999999998</v>
      </c>
      <c r="M633" s="34">
        <v>-0.09</v>
      </c>
      <c r="N633" s="34">
        <v>0</v>
      </c>
      <c r="O633" s="34">
        <v>10.7</v>
      </c>
      <c r="P633" s="56">
        <v>787.7</v>
      </c>
      <c r="Q633" s="34">
        <v>14</v>
      </c>
      <c r="R633" s="34">
        <v>787.7</v>
      </c>
      <c r="S633" s="61">
        <v>1.7773263932969404E-2</v>
      </c>
      <c r="T633" s="67">
        <v>62.2</v>
      </c>
      <c r="U633" s="68">
        <v>1.105497016630697</v>
      </c>
      <c r="V633" s="69">
        <v>1066.3958359781643</v>
      </c>
      <c r="W633" s="181">
        <v>66.329820997841821</v>
      </c>
    </row>
    <row r="634" spans="1:23" x14ac:dyDescent="0.2">
      <c r="A634" s="279"/>
      <c r="B634" s="23">
        <v>627</v>
      </c>
      <c r="C634" s="80" t="s">
        <v>804</v>
      </c>
      <c r="D634" s="88">
        <v>3.1</v>
      </c>
      <c r="E634" s="20">
        <v>447</v>
      </c>
      <c r="F634" s="26" t="s">
        <v>830</v>
      </c>
      <c r="G634" s="26" t="s">
        <v>24</v>
      </c>
      <c r="H634" s="23">
        <v>12</v>
      </c>
      <c r="I634" s="23">
        <v>1963</v>
      </c>
      <c r="J634" s="34">
        <v>10.6</v>
      </c>
      <c r="K634" s="34">
        <v>0.8</v>
      </c>
      <c r="L634" s="34">
        <v>0.1</v>
      </c>
      <c r="M634" s="34">
        <v>0.2</v>
      </c>
      <c r="N634" s="34">
        <v>0.9</v>
      </c>
      <c r="O634" s="34">
        <v>8.5</v>
      </c>
      <c r="P634" s="56">
        <v>533.70000000000005</v>
      </c>
      <c r="Q634" s="34">
        <v>9.5</v>
      </c>
      <c r="R634" s="34">
        <v>533.70000000000005</v>
      </c>
      <c r="S634" s="61">
        <v>1.7800262319655237E-2</v>
      </c>
      <c r="T634" s="67">
        <v>74.900000000000006</v>
      </c>
      <c r="U634" s="68">
        <v>1.3332396477421773</v>
      </c>
      <c r="V634" s="69">
        <v>1068.0157391793141</v>
      </c>
      <c r="W634" s="181">
        <v>79.994378864530631</v>
      </c>
    </row>
    <row r="635" spans="1:23" x14ac:dyDescent="0.2">
      <c r="A635" s="279"/>
      <c r="B635" s="23">
        <v>628</v>
      </c>
      <c r="C635" s="80" t="s">
        <v>461</v>
      </c>
      <c r="D635" s="82">
        <v>3.9</v>
      </c>
      <c r="E635" s="80">
        <v>423</v>
      </c>
      <c r="F635" s="26" t="s">
        <v>491</v>
      </c>
      <c r="G635" s="26" t="s">
        <v>24</v>
      </c>
      <c r="H635" s="23">
        <v>8</v>
      </c>
      <c r="I635" s="23" t="s">
        <v>43</v>
      </c>
      <c r="J635" s="34">
        <v>8.0300000000000011</v>
      </c>
      <c r="K635" s="34">
        <v>0.56100000000000005</v>
      </c>
      <c r="L635" s="34">
        <v>0.08</v>
      </c>
      <c r="M635" s="34">
        <v>0</v>
      </c>
      <c r="N635" s="34">
        <v>0</v>
      </c>
      <c r="O635" s="34">
        <v>7.3890000000000002</v>
      </c>
      <c r="P635" s="56">
        <v>414.27</v>
      </c>
      <c r="Q635" s="34">
        <v>7.3890000000000002</v>
      </c>
      <c r="R635" s="34">
        <v>414.27</v>
      </c>
      <c r="S635" s="61">
        <v>1.7836193786660876E-2</v>
      </c>
      <c r="T635" s="67">
        <v>78.7</v>
      </c>
      <c r="U635" s="68">
        <v>1.4037084510102109</v>
      </c>
      <c r="V635" s="69">
        <v>1070.1716271996524</v>
      </c>
      <c r="W635" s="181">
        <v>84.222507060612656</v>
      </c>
    </row>
    <row r="636" spans="1:23" x14ac:dyDescent="0.2">
      <c r="A636" s="279"/>
      <c r="B636" s="23">
        <v>629</v>
      </c>
      <c r="C636" s="80" t="s">
        <v>419</v>
      </c>
      <c r="D636" s="88">
        <v>3.6</v>
      </c>
      <c r="E636" s="20">
        <v>432</v>
      </c>
      <c r="F636" s="26" t="s">
        <v>404</v>
      </c>
      <c r="G636" s="26"/>
      <c r="H636" s="23">
        <v>12</v>
      </c>
      <c r="I636" s="23">
        <v>1989</v>
      </c>
      <c r="J636" s="34">
        <v>10.8</v>
      </c>
      <c r="K636" s="34">
        <v>0.6</v>
      </c>
      <c r="L636" s="34">
        <v>1.9</v>
      </c>
      <c r="M636" s="34">
        <v>-7.0000000000000007E-2</v>
      </c>
      <c r="N636" s="34">
        <v>0</v>
      </c>
      <c r="O636" s="34">
        <v>8.4</v>
      </c>
      <c r="P636" s="56">
        <v>604.87</v>
      </c>
      <c r="Q636" s="34">
        <v>10.8</v>
      </c>
      <c r="R636" s="34">
        <v>604.87</v>
      </c>
      <c r="S636" s="61">
        <v>1.7855076297386217E-2</v>
      </c>
      <c r="T636" s="67">
        <v>62.2</v>
      </c>
      <c r="U636" s="68">
        <v>1.1105857456974229</v>
      </c>
      <c r="V636" s="69">
        <v>1071.3045778431731</v>
      </c>
      <c r="W636" s="181">
        <v>66.63514474184538</v>
      </c>
    </row>
    <row r="637" spans="1:23" x14ac:dyDescent="0.2">
      <c r="A637" s="279"/>
      <c r="B637" s="23">
        <v>630</v>
      </c>
      <c r="C637" s="80" t="s">
        <v>179</v>
      </c>
      <c r="D637" s="88">
        <v>4.5</v>
      </c>
      <c r="E637" s="20">
        <v>405</v>
      </c>
      <c r="F637" s="26" t="s">
        <v>212</v>
      </c>
      <c r="G637" s="26" t="s">
        <v>194</v>
      </c>
      <c r="H637" s="23">
        <v>20</v>
      </c>
      <c r="I637" s="23">
        <v>1983</v>
      </c>
      <c r="J637" s="34">
        <v>25.686</v>
      </c>
      <c r="K637" s="34">
        <v>1.899</v>
      </c>
      <c r="L637" s="34">
        <v>5.6159999999999997</v>
      </c>
      <c r="M637" s="34">
        <v>-0.35099999999999998</v>
      </c>
      <c r="N637" s="34"/>
      <c r="O637" s="34">
        <v>18.52</v>
      </c>
      <c r="P637" s="56">
        <v>1036.97</v>
      </c>
      <c r="Q637" s="34">
        <v>18.52</v>
      </c>
      <c r="R637" s="34">
        <v>1036.97</v>
      </c>
      <c r="S637" s="61">
        <v>1.7859725932283479E-2</v>
      </c>
      <c r="T637" s="67">
        <v>54.3</v>
      </c>
      <c r="U637" s="68">
        <v>0.96978311812299289</v>
      </c>
      <c r="V637" s="69">
        <v>1071.5835559370089</v>
      </c>
      <c r="W637" s="181">
        <v>58.186987087379578</v>
      </c>
    </row>
    <row r="638" spans="1:23" x14ac:dyDescent="0.2">
      <c r="A638" s="279"/>
      <c r="B638" s="23">
        <v>631</v>
      </c>
      <c r="C638" s="80" t="s">
        <v>722</v>
      </c>
      <c r="D638" s="82">
        <v>3.9</v>
      </c>
      <c r="E638" s="20">
        <v>423</v>
      </c>
      <c r="F638" s="26" t="s">
        <v>746</v>
      </c>
      <c r="G638" s="26" t="s">
        <v>24</v>
      </c>
      <c r="H638" s="23">
        <v>33</v>
      </c>
      <c r="I638" s="23">
        <v>1954</v>
      </c>
      <c r="J638" s="34">
        <v>34.290999999999997</v>
      </c>
      <c r="K638" s="34">
        <v>3.4169999999999998</v>
      </c>
      <c r="L638" s="34">
        <v>0</v>
      </c>
      <c r="M638" s="34">
        <v>-0.53200000000000003</v>
      </c>
      <c r="N638" s="34">
        <v>5.5570000000000004</v>
      </c>
      <c r="O638" s="34">
        <v>25.317</v>
      </c>
      <c r="P638" s="56">
        <v>1976.43</v>
      </c>
      <c r="Q638" s="34">
        <v>30.039000000000001</v>
      </c>
      <c r="R638" s="34">
        <v>1679.35</v>
      </c>
      <c r="S638" s="61">
        <v>1.7887277815821598E-2</v>
      </c>
      <c r="T638" s="68">
        <v>44.47</v>
      </c>
      <c r="U638" s="68">
        <v>0.79544724446958648</v>
      </c>
      <c r="V638" s="69">
        <v>1073.2366689492958</v>
      </c>
      <c r="W638" s="181">
        <v>47.726834668175179</v>
      </c>
    </row>
    <row r="639" spans="1:23" x14ac:dyDescent="0.2">
      <c r="A639" s="279"/>
      <c r="B639" s="23">
        <v>632</v>
      </c>
      <c r="C639" s="80" t="s">
        <v>613</v>
      </c>
      <c r="D639" s="88">
        <v>4.7</v>
      </c>
      <c r="E639" s="20">
        <v>399</v>
      </c>
      <c r="F639" s="26" t="s">
        <v>636</v>
      </c>
      <c r="G639" s="26" t="s">
        <v>625</v>
      </c>
      <c r="H639" s="23">
        <v>5</v>
      </c>
      <c r="I639" s="23">
        <v>1949</v>
      </c>
      <c r="J639" s="34">
        <v>6.1459999999999999</v>
      </c>
      <c r="K639" s="34">
        <v>0.66600000000000004</v>
      </c>
      <c r="L639" s="34">
        <v>0.95599999999999996</v>
      </c>
      <c r="M639" s="34">
        <v>-0.156</v>
      </c>
      <c r="N639" s="34">
        <v>0.84199999999999997</v>
      </c>
      <c r="O639" s="34">
        <v>3.8380000000000001</v>
      </c>
      <c r="P639" s="56">
        <v>260.33999999999997</v>
      </c>
      <c r="Q639" s="34">
        <v>4.68</v>
      </c>
      <c r="R639" s="34">
        <v>260.33999999999997</v>
      </c>
      <c r="S639" s="61">
        <v>1.7976492279327034E-2</v>
      </c>
      <c r="T639" s="67">
        <v>59.841000000000001</v>
      </c>
      <c r="U639" s="68">
        <v>1.075731274487209</v>
      </c>
      <c r="V639" s="69">
        <v>1078.5895367596222</v>
      </c>
      <c r="W639" s="181">
        <v>64.543876469232558</v>
      </c>
    </row>
    <row r="640" spans="1:23" x14ac:dyDescent="0.2">
      <c r="A640" s="279"/>
      <c r="B640" s="23">
        <v>633</v>
      </c>
      <c r="C640" s="80" t="s">
        <v>613</v>
      </c>
      <c r="D640" s="88">
        <v>4.7</v>
      </c>
      <c r="E640" s="20">
        <v>399</v>
      </c>
      <c r="F640" s="26" t="s">
        <v>635</v>
      </c>
      <c r="G640" s="26" t="s">
        <v>625</v>
      </c>
      <c r="H640" s="23">
        <v>40</v>
      </c>
      <c r="I640" s="23">
        <v>1980</v>
      </c>
      <c r="J640" s="34">
        <v>45.404000000000003</v>
      </c>
      <c r="K640" s="34">
        <v>4.3250000000000002</v>
      </c>
      <c r="L640" s="34">
        <v>9.1020000000000003</v>
      </c>
      <c r="M640" s="34">
        <v>-1.214</v>
      </c>
      <c r="N640" s="34">
        <v>5.9740000000000002</v>
      </c>
      <c r="O640" s="34">
        <v>27.216999999999999</v>
      </c>
      <c r="P640" s="56">
        <v>1888.23</v>
      </c>
      <c r="Q640" s="34">
        <v>33.018000000000001</v>
      </c>
      <c r="R640" s="34">
        <v>1833.49</v>
      </c>
      <c r="S640" s="61">
        <v>1.8008279292496824E-2</v>
      </c>
      <c r="T640" s="67">
        <v>59.841000000000001</v>
      </c>
      <c r="U640" s="68">
        <v>1.0776334411423025</v>
      </c>
      <c r="V640" s="69">
        <v>1080.4967575498094</v>
      </c>
      <c r="W640" s="181">
        <v>64.658006468538147</v>
      </c>
    </row>
    <row r="641" spans="1:23" x14ac:dyDescent="0.2">
      <c r="A641" s="279"/>
      <c r="B641" s="23">
        <v>634</v>
      </c>
      <c r="C641" s="80" t="s">
        <v>461</v>
      </c>
      <c r="D641" s="82">
        <v>3.9</v>
      </c>
      <c r="E641" s="80">
        <v>423</v>
      </c>
      <c r="F641" s="26" t="s">
        <v>492</v>
      </c>
      <c r="G641" s="26" t="s">
        <v>24</v>
      </c>
      <c r="H641" s="23">
        <v>7</v>
      </c>
      <c r="I641" s="23" t="s">
        <v>43</v>
      </c>
      <c r="J641" s="34">
        <v>8.75</v>
      </c>
      <c r="K641" s="34">
        <v>0.63700000000000001</v>
      </c>
      <c r="L641" s="34">
        <v>1.1200000000000001</v>
      </c>
      <c r="M641" s="34">
        <v>0</v>
      </c>
      <c r="N641" s="34">
        <v>0</v>
      </c>
      <c r="O641" s="34">
        <v>6.9930000000000003</v>
      </c>
      <c r="P641" s="56">
        <v>387.52</v>
      </c>
      <c r="Q641" s="34">
        <v>6.9930000000000003</v>
      </c>
      <c r="R641" s="34">
        <v>387.52</v>
      </c>
      <c r="S641" s="61">
        <v>1.8045520231213873E-2</v>
      </c>
      <c r="T641" s="67">
        <v>78.7</v>
      </c>
      <c r="U641" s="68">
        <v>1.4201824421965319</v>
      </c>
      <c r="V641" s="69">
        <v>1082.7312138728325</v>
      </c>
      <c r="W641" s="181">
        <v>85.210946531791919</v>
      </c>
    </row>
    <row r="642" spans="1:23" x14ac:dyDescent="0.2">
      <c r="A642" s="279"/>
      <c r="B642" s="23">
        <v>635</v>
      </c>
      <c r="C642" s="80" t="s">
        <v>179</v>
      </c>
      <c r="D642" s="88">
        <v>4.5</v>
      </c>
      <c r="E642" s="20">
        <v>405</v>
      </c>
      <c r="F642" s="26" t="s">
        <v>204</v>
      </c>
      <c r="G642" s="26" t="s">
        <v>194</v>
      </c>
      <c r="H642" s="23">
        <v>36</v>
      </c>
      <c r="I642" s="23">
        <v>1984</v>
      </c>
      <c r="J642" s="34">
        <v>51.381999999999998</v>
      </c>
      <c r="K642" s="34">
        <v>3.0169999999999999</v>
      </c>
      <c r="L642" s="34">
        <v>9.3989999999999991</v>
      </c>
      <c r="M642" s="34">
        <v>0.29699999999999999</v>
      </c>
      <c r="N642" s="34"/>
      <c r="O642" s="34">
        <v>38.667000000000002</v>
      </c>
      <c r="P642" s="56">
        <v>2136.41</v>
      </c>
      <c r="Q642" s="34">
        <v>38.667000000000002</v>
      </c>
      <c r="R642" s="34">
        <v>2136.41</v>
      </c>
      <c r="S642" s="61">
        <v>1.8099054020529769E-2</v>
      </c>
      <c r="T642" s="67">
        <v>54.3</v>
      </c>
      <c r="U642" s="68">
        <v>0.98277863331476634</v>
      </c>
      <c r="V642" s="69">
        <v>1085.9432412317863</v>
      </c>
      <c r="W642" s="181">
        <v>58.96671799888599</v>
      </c>
    </row>
    <row r="643" spans="1:23" x14ac:dyDescent="0.2">
      <c r="A643" s="279"/>
      <c r="B643" s="23">
        <v>636</v>
      </c>
      <c r="C643" s="80" t="s">
        <v>613</v>
      </c>
      <c r="D643" s="88">
        <v>4.7</v>
      </c>
      <c r="E643" s="20">
        <v>399</v>
      </c>
      <c r="F643" s="26" t="s">
        <v>634</v>
      </c>
      <c r="G643" s="26" t="s">
        <v>625</v>
      </c>
      <c r="H643" s="23">
        <v>5</v>
      </c>
      <c r="I643" s="23">
        <v>1986</v>
      </c>
      <c r="J643" s="34">
        <v>7.6150000000000002</v>
      </c>
      <c r="K643" s="34">
        <v>0</v>
      </c>
      <c r="L643" s="34">
        <v>0</v>
      </c>
      <c r="M643" s="34">
        <v>0</v>
      </c>
      <c r="N643" s="34">
        <v>1.371</v>
      </c>
      <c r="O643" s="34">
        <v>6.2439999999999998</v>
      </c>
      <c r="P643" s="56">
        <v>407.89</v>
      </c>
      <c r="Q643" s="34">
        <v>3.5150000000000001</v>
      </c>
      <c r="R643" s="34">
        <v>193.9</v>
      </c>
      <c r="S643" s="61">
        <v>1.8127900979886539E-2</v>
      </c>
      <c r="T643" s="67">
        <v>59.841000000000001</v>
      </c>
      <c r="U643" s="68">
        <v>1.0847917225373904</v>
      </c>
      <c r="V643" s="69">
        <v>1087.6740587931924</v>
      </c>
      <c r="W643" s="181">
        <v>65.087503352243431</v>
      </c>
    </row>
    <row r="644" spans="1:23" x14ac:dyDescent="0.2">
      <c r="A644" s="279"/>
      <c r="B644" s="23">
        <v>637</v>
      </c>
      <c r="C644" s="80" t="s">
        <v>886</v>
      </c>
      <c r="D644" s="82">
        <v>3.9</v>
      </c>
      <c r="E644" s="80">
        <v>423</v>
      </c>
      <c r="F644" s="26" t="s">
        <v>908</v>
      </c>
      <c r="G644" s="26" t="s">
        <v>96</v>
      </c>
      <c r="H644" s="23">
        <v>10</v>
      </c>
      <c r="I644" s="23">
        <v>1958</v>
      </c>
      <c r="J644" s="34">
        <v>9.1999999999999993</v>
      </c>
      <c r="K644" s="34">
        <v>1.1200000000000001</v>
      </c>
      <c r="L644" s="34">
        <v>0.1</v>
      </c>
      <c r="M644" s="34">
        <v>0</v>
      </c>
      <c r="N644" s="34">
        <v>0</v>
      </c>
      <c r="O644" s="34">
        <v>7.99</v>
      </c>
      <c r="P644" s="56">
        <v>439.06</v>
      </c>
      <c r="Q644" s="34">
        <v>7.99</v>
      </c>
      <c r="R644" s="34">
        <v>439.06</v>
      </c>
      <c r="S644" s="61">
        <f>Q644/R644</f>
        <v>1.8197968387008611E-2</v>
      </c>
      <c r="T644" s="67">
        <v>52.646999999999998</v>
      </c>
      <c r="U644" s="68">
        <f>S644*T644</f>
        <v>0.95806844167084226</v>
      </c>
      <c r="V644" s="69">
        <f>S644*60*1000</f>
        <v>1091.8781032205168</v>
      </c>
      <c r="W644" s="181">
        <f>V644*T644/1000</f>
        <v>57.48410650025054</v>
      </c>
    </row>
    <row r="645" spans="1:23" x14ac:dyDescent="0.2">
      <c r="A645" s="279"/>
      <c r="B645" s="23">
        <v>638</v>
      </c>
      <c r="C645" s="80" t="s">
        <v>613</v>
      </c>
      <c r="D645" s="88">
        <v>4.7</v>
      </c>
      <c r="E645" s="20">
        <v>399</v>
      </c>
      <c r="F645" s="26" t="s">
        <v>633</v>
      </c>
      <c r="G645" s="26" t="s">
        <v>625</v>
      </c>
      <c r="H645" s="23">
        <v>5</v>
      </c>
      <c r="I645" s="23">
        <v>1948</v>
      </c>
      <c r="J645" s="34">
        <v>5.8879999999999999</v>
      </c>
      <c r="K645" s="34">
        <v>0.34</v>
      </c>
      <c r="L645" s="34">
        <v>1.1160000000000001</v>
      </c>
      <c r="M645" s="34">
        <v>-3.4000000000000002E-2</v>
      </c>
      <c r="N645" s="34">
        <v>0.80400000000000005</v>
      </c>
      <c r="O645" s="34">
        <v>3.6619999999999999</v>
      </c>
      <c r="P645" s="56">
        <v>302.7</v>
      </c>
      <c r="Q645" s="34">
        <v>3.0830000000000002</v>
      </c>
      <c r="R645" s="34">
        <v>169</v>
      </c>
      <c r="S645" s="61">
        <v>1.8242603550295861E-2</v>
      </c>
      <c r="T645" s="67">
        <v>59.841000000000001</v>
      </c>
      <c r="U645" s="68">
        <v>1.0916556390532546</v>
      </c>
      <c r="V645" s="69">
        <v>1094.5562130177518</v>
      </c>
      <c r="W645" s="181">
        <v>65.499338343195291</v>
      </c>
    </row>
    <row r="646" spans="1:23" x14ac:dyDescent="0.2">
      <c r="A646" s="279"/>
      <c r="B646" s="23">
        <v>639</v>
      </c>
      <c r="C646" s="80" t="s">
        <v>886</v>
      </c>
      <c r="D646" s="82">
        <v>3.9</v>
      </c>
      <c r="E646" s="80">
        <v>423</v>
      </c>
      <c r="F646" s="26" t="s">
        <v>909</v>
      </c>
      <c r="G646" s="26" t="s">
        <v>96</v>
      </c>
      <c r="H646" s="23">
        <v>27</v>
      </c>
      <c r="I646" s="23">
        <v>1960</v>
      </c>
      <c r="J646" s="34">
        <v>23.798999999999999</v>
      </c>
      <c r="K646" s="34">
        <v>1.8879999999999999</v>
      </c>
      <c r="L646" s="34">
        <v>3.2779590000000001</v>
      </c>
      <c r="M646" s="34">
        <v>0</v>
      </c>
      <c r="N646" s="34">
        <v>0</v>
      </c>
      <c r="O646" s="34">
        <v>18.6326</v>
      </c>
      <c r="P646" s="56">
        <v>1155.25</v>
      </c>
      <c r="Q646" s="34">
        <v>18.63</v>
      </c>
      <c r="R646" s="34">
        <v>1014.46</v>
      </c>
      <c r="S646" s="61">
        <f>Q646/R646</f>
        <v>1.8364450052244543E-2</v>
      </c>
      <c r="T646" s="67">
        <v>52.646999999999998</v>
      </c>
      <c r="U646" s="68">
        <f>S646*T646</f>
        <v>0.96683320190051847</v>
      </c>
      <c r="V646" s="69">
        <f>S646*60*1000</f>
        <v>1101.8670031346726</v>
      </c>
      <c r="W646" s="181">
        <f>V646*T646/1000</f>
        <v>58.009992114031107</v>
      </c>
    </row>
    <row r="647" spans="1:23" x14ac:dyDescent="0.2">
      <c r="A647" s="279"/>
      <c r="B647" s="23">
        <v>640</v>
      </c>
      <c r="C647" s="80" t="s">
        <v>804</v>
      </c>
      <c r="D647" s="88">
        <v>3.1</v>
      </c>
      <c r="E647" s="20">
        <v>447</v>
      </c>
      <c r="F647" s="26" t="s">
        <v>834</v>
      </c>
      <c r="G647" s="26" t="s">
        <v>24</v>
      </c>
      <c r="H647" s="23">
        <v>24</v>
      </c>
      <c r="I647" s="23">
        <v>1963</v>
      </c>
      <c r="J647" s="34">
        <v>21.6</v>
      </c>
      <c r="K647" s="34">
        <v>2.2999999999999998</v>
      </c>
      <c r="L647" s="34">
        <v>-0.3</v>
      </c>
      <c r="M647" s="34">
        <v>-0.1</v>
      </c>
      <c r="N647" s="34">
        <v>0</v>
      </c>
      <c r="O647" s="34">
        <v>19.7</v>
      </c>
      <c r="P647" s="56">
        <v>1066.5999999999999</v>
      </c>
      <c r="Q647" s="34">
        <v>19.7</v>
      </c>
      <c r="R647" s="34">
        <v>1066.5999999999999</v>
      </c>
      <c r="S647" s="61">
        <v>1.8469904369023064E-2</v>
      </c>
      <c r="T647" s="67">
        <v>74.900000000000006</v>
      </c>
      <c r="U647" s="68">
        <v>1.3833958372398276</v>
      </c>
      <c r="V647" s="69">
        <v>1108.1942621413839</v>
      </c>
      <c r="W647" s="181">
        <v>83.003750234389656</v>
      </c>
    </row>
    <row r="648" spans="1:23" x14ac:dyDescent="0.2">
      <c r="A648" s="279"/>
      <c r="B648" s="23">
        <v>641</v>
      </c>
      <c r="C648" s="80" t="s">
        <v>179</v>
      </c>
      <c r="D648" s="88">
        <v>4.5</v>
      </c>
      <c r="E648" s="20">
        <v>405</v>
      </c>
      <c r="F648" s="26" t="s">
        <v>207</v>
      </c>
      <c r="G648" s="26" t="s">
        <v>194</v>
      </c>
      <c r="H648" s="23">
        <v>20</v>
      </c>
      <c r="I648" s="23">
        <v>1983</v>
      </c>
      <c r="J648" s="34">
        <v>25.745000000000001</v>
      </c>
      <c r="K648" s="34">
        <v>2.4020000000000001</v>
      </c>
      <c r="L648" s="34">
        <v>4.4710000000000001</v>
      </c>
      <c r="M648" s="34">
        <v>-0.35399999999999998</v>
      </c>
      <c r="N648" s="34"/>
      <c r="O648" s="34">
        <v>19.224</v>
      </c>
      <c r="P648" s="56">
        <v>1040.4000000000001</v>
      </c>
      <c r="Q648" s="34">
        <v>19.224</v>
      </c>
      <c r="R648" s="34">
        <v>1040.4000000000001</v>
      </c>
      <c r="S648" s="61">
        <v>1.8477508650519031E-2</v>
      </c>
      <c r="T648" s="67">
        <v>54.3</v>
      </c>
      <c r="U648" s="68">
        <v>1.0033287197231833</v>
      </c>
      <c r="V648" s="69">
        <v>1108.650519031142</v>
      </c>
      <c r="W648" s="181">
        <v>60.199723183391015</v>
      </c>
    </row>
    <row r="649" spans="1:23" x14ac:dyDescent="0.2">
      <c r="A649" s="279"/>
      <c r="B649" s="23">
        <v>642</v>
      </c>
      <c r="C649" s="80" t="s">
        <v>804</v>
      </c>
      <c r="D649" s="88">
        <v>3.1</v>
      </c>
      <c r="E649" s="20">
        <v>447</v>
      </c>
      <c r="F649" s="26" t="s">
        <v>833</v>
      </c>
      <c r="G649" s="26" t="s">
        <v>24</v>
      </c>
      <c r="H649" s="23">
        <v>14</v>
      </c>
      <c r="I649" s="23">
        <v>1987</v>
      </c>
      <c r="J649" s="34">
        <v>20.8</v>
      </c>
      <c r="K649" s="34">
        <v>0.9</v>
      </c>
      <c r="L649" s="34">
        <v>4.5999999999999996</v>
      </c>
      <c r="M649" s="34">
        <v>-0.1</v>
      </c>
      <c r="N649" s="34">
        <v>0</v>
      </c>
      <c r="O649" s="34">
        <v>15.4</v>
      </c>
      <c r="P649" s="56">
        <v>833.4</v>
      </c>
      <c r="Q649" s="34">
        <v>15.4</v>
      </c>
      <c r="R649" s="34">
        <v>833.4</v>
      </c>
      <c r="S649" s="61">
        <v>1.8478521718262541E-2</v>
      </c>
      <c r="T649" s="67">
        <v>74.900000000000006</v>
      </c>
      <c r="U649" s="68">
        <v>1.3840412766978645</v>
      </c>
      <c r="V649" s="69">
        <v>1108.7113030957526</v>
      </c>
      <c r="W649" s="181">
        <v>83.042476601871869</v>
      </c>
    </row>
    <row r="650" spans="1:23" x14ac:dyDescent="0.2">
      <c r="A650" s="279"/>
      <c r="B650" s="23">
        <v>643</v>
      </c>
      <c r="C650" s="80" t="s">
        <v>990</v>
      </c>
      <c r="D650" s="82">
        <v>3.1</v>
      </c>
      <c r="E650" s="80">
        <v>447</v>
      </c>
      <c r="F650" s="81" t="s">
        <v>978</v>
      </c>
      <c r="G650" s="81"/>
      <c r="H650" s="80">
        <v>60</v>
      </c>
      <c r="I650" s="80">
        <v>1981</v>
      </c>
      <c r="J650" s="83">
        <v>80.680000000000007</v>
      </c>
      <c r="K650" s="83">
        <v>9.3043270000000007</v>
      </c>
      <c r="L650" s="83">
        <v>13.486499999999999</v>
      </c>
      <c r="M650" s="83">
        <v>-0.12432</v>
      </c>
      <c r="N650" s="83">
        <v>0</v>
      </c>
      <c r="O650" s="83">
        <v>58.013500000000001</v>
      </c>
      <c r="P650" s="84">
        <v>3139.2</v>
      </c>
      <c r="Q650" s="83">
        <v>58.013500000000001</v>
      </c>
      <c r="R650" s="83">
        <v>3139.2</v>
      </c>
      <c r="S650" s="85">
        <v>1.848034531090724E-2</v>
      </c>
      <c r="T650" s="86">
        <v>51.6</v>
      </c>
      <c r="U650" s="86">
        <v>0.95358581804281362</v>
      </c>
      <c r="V650" s="87">
        <v>1108.8207186544344</v>
      </c>
      <c r="W650" s="182">
        <v>57.215149082568814</v>
      </c>
    </row>
    <row r="651" spans="1:23" x14ac:dyDescent="0.2">
      <c r="A651" s="279"/>
      <c r="B651" s="23">
        <v>644</v>
      </c>
      <c r="C651" s="80" t="s">
        <v>886</v>
      </c>
      <c r="D651" s="82">
        <v>3.9</v>
      </c>
      <c r="E651" s="80">
        <v>423</v>
      </c>
      <c r="F651" s="26" t="s">
        <v>910</v>
      </c>
      <c r="G651" s="26" t="s">
        <v>96</v>
      </c>
      <c r="H651" s="23">
        <v>17</v>
      </c>
      <c r="I651" s="23">
        <v>1976</v>
      </c>
      <c r="J651" s="34">
        <v>14.3</v>
      </c>
      <c r="K651" s="34">
        <v>1.29</v>
      </c>
      <c r="L651" s="34">
        <v>0.62</v>
      </c>
      <c r="M651" s="34">
        <v>0</v>
      </c>
      <c r="N651" s="34">
        <v>0</v>
      </c>
      <c r="O651" s="34">
        <v>12.34</v>
      </c>
      <c r="P651" s="56">
        <v>663.8</v>
      </c>
      <c r="Q651" s="34">
        <v>12.34</v>
      </c>
      <c r="R651" s="34">
        <v>663.8</v>
      </c>
      <c r="S651" s="61">
        <f>Q651/R651</f>
        <v>1.8589936727930099E-2</v>
      </c>
      <c r="T651" s="67">
        <v>52.646999999999998</v>
      </c>
      <c r="U651" s="68">
        <f>S651*T651</f>
        <v>0.97870439891533589</v>
      </c>
      <c r="V651" s="69">
        <f>S651*60*1000</f>
        <v>1115.396203675806</v>
      </c>
      <c r="W651" s="181">
        <f>V651*T651/1000</f>
        <v>58.722263934920157</v>
      </c>
    </row>
    <row r="652" spans="1:23" x14ac:dyDescent="0.2">
      <c r="A652" s="279"/>
      <c r="B652" s="23">
        <v>645</v>
      </c>
      <c r="C652" s="90" t="s">
        <v>41</v>
      </c>
      <c r="D652" s="88">
        <v>3.9</v>
      </c>
      <c r="E652" s="20">
        <v>423</v>
      </c>
      <c r="F652" s="25" t="s">
        <v>74</v>
      </c>
      <c r="G652" s="4" t="s">
        <v>24</v>
      </c>
      <c r="H652" s="5">
        <v>105</v>
      </c>
      <c r="I652" s="7" t="s">
        <v>43</v>
      </c>
      <c r="J652" s="39">
        <v>66.58</v>
      </c>
      <c r="K652" s="39">
        <v>6.6</v>
      </c>
      <c r="L652" s="39">
        <v>12</v>
      </c>
      <c r="M652" s="39">
        <v>-0.54</v>
      </c>
      <c r="N652" s="34">
        <v>8.5679999999999996</v>
      </c>
      <c r="O652" s="34">
        <v>39.951999999999998</v>
      </c>
      <c r="P652" s="54">
        <v>2608.98</v>
      </c>
      <c r="Q652" s="39">
        <v>47.6</v>
      </c>
      <c r="R652" s="28">
        <v>2539.69</v>
      </c>
      <c r="S652" s="61">
        <f>Q652/R652</f>
        <v>1.8742444944067977E-2</v>
      </c>
      <c r="T652" s="67">
        <v>56</v>
      </c>
      <c r="U652" s="68">
        <f>S652*T652</f>
        <v>1.0495769168678066</v>
      </c>
      <c r="V652" s="69">
        <f>S652*60*1000</f>
        <v>1124.5466966440788</v>
      </c>
      <c r="W652" s="181">
        <f>V652*T652/1000</f>
        <v>62.974615012068412</v>
      </c>
    </row>
    <row r="653" spans="1:23" x14ac:dyDescent="0.2">
      <c r="A653" s="279"/>
      <c r="B653" s="23">
        <v>646</v>
      </c>
      <c r="C653" s="80" t="s">
        <v>292</v>
      </c>
      <c r="D653" s="88">
        <v>3.9</v>
      </c>
      <c r="E653" s="20">
        <v>423</v>
      </c>
      <c r="F653" s="26" t="s">
        <v>318</v>
      </c>
      <c r="G653" s="26"/>
      <c r="H653" s="23">
        <v>118</v>
      </c>
      <c r="I653" s="23">
        <v>1961</v>
      </c>
      <c r="J653" s="34">
        <v>61.06</v>
      </c>
      <c r="K653" s="34">
        <v>9.1075800000000005</v>
      </c>
      <c r="L653" s="34">
        <v>2.4663599999999999</v>
      </c>
      <c r="M653" s="34">
        <v>0</v>
      </c>
      <c r="N653" s="34">
        <v>0</v>
      </c>
      <c r="O653" s="34">
        <v>49.486124000000004</v>
      </c>
      <c r="P653" s="56">
        <v>2620.0300000000002</v>
      </c>
      <c r="Q653" s="34">
        <v>49.486124000000004</v>
      </c>
      <c r="R653" s="34">
        <v>2620.0300000000002</v>
      </c>
      <c r="S653" s="61">
        <v>1.8887617317358961E-2</v>
      </c>
      <c r="T653" s="67">
        <v>53.41</v>
      </c>
      <c r="U653" s="68">
        <v>1.0087876409201419</v>
      </c>
      <c r="V653" s="69">
        <v>1133.2570390415378</v>
      </c>
      <c r="W653" s="181">
        <v>60.527258455208532</v>
      </c>
    </row>
    <row r="654" spans="1:23" x14ac:dyDescent="0.2">
      <c r="A654" s="279"/>
      <c r="B654" s="23">
        <v>647</v>
      </c>
      <c r="C654" s="80" t="s">
        <v>613</v>
      </c>
      <c r="D654" s="88">
        <v>4.7</v>
      </c>
      <c r="E654" s="20">
        <v>399</v>
      </c>
      <c r="F654" s="26" t="s">
        <v>632</v>
      </c>
      <c r="G654" s="26" t="s">
        <v>625</v>
      </c>
      <c r="H654" s="23">
        <v>12</v>
      </c>
      <c r="I654" s="23">
        <v>1965</v>
      </c>
      <c r="J654" s="34">
        <v>11.042</v>
      </c>
      <c r="K654" s="34">
        <v>0.93600000000000005</v>
      </c>
      <c r="L654" s="34">
        <v>0.11</v>
      </c>
      <c r="M654" s="34">
        <v>-1.7999999999999999E-2</v>
      </c>
      <c r="N654" s="34">
        <v>1.8029999999999999</v>
      </c>
      <c r="O654" s="34">
        <v>8.2119999999999997</v>
      </c>
      <c r="P654" s="56">
        <v>529.58000000000004</v>
      </c>
      <c r="Q654" s="34">
        <v>9.0760000000000005</v>
      </c>
      <c r="R654" s="34">
        <v>479.98</v>
      </c>
      <c r="S654" s="61">
        <v>1.8909121213383891E-2</v>
      </c>
      <c r="T654" s="67">
        <v>59.841000000000001</v>
      </c>
      <c r="U654" s="68">
        <v>1.1315407225301055</v>
      </c>
      <c r="V654" s="69">
        <v>1134.5472728030334</v>
      </c>
      <c r="W654" s="181">
        <v>67.892443351806321</v>
      </c>
    </row>
    <row r="655" spans="1:23" x14ac:dyDescent="0.2">
      <c r="A655" s="279"/>
      <c r="B655" s="23">
        <v>648</v>
      </c>
      <c r="C655" s="80" t="s">
        <v>886</v>
      </c>
      <c r="D655" s="82">
        <v>3.9</v>
      </c>
      <c r="E655" s="80">
        <v>423</v>
      </c>
      <c r="F655" s="26" t="s">
        <v>911</v>
      </c>
      <c r="G655" s="26" t="s">
        <v>96</v>
      </c>
      <c r="H655" s="23">
        <v>21</v>
      </c>
      <c r="I655" s="23">
        <v>1976</v>
      </c>
      <c r="J655" s="34">
        <v>26.8</v>
      </c>
      <c r="K655" s="34">
        <v>2.3199999999999998</v>
      </c>
      <c r="L655" s="34">
        <v>3.23</v>
      </c>
      <c r="M655" s="34">
        <v>0</v>
      </c>
      <c r="N655" s="34">
        <v>0</v>
      </c>
      <c r="O655" s="34">
        <v>21.23</v>
      </c>
      <c r="P655" s="56">
        <v>1120.26</v>
      </c>
      <c r="Q655" s="34">
        <v>21.23</v>
      </c>
      <c r="R655" s="34">
        <v>1120.26</v>
      </c>
      <c r="S655" s="61">
        <f>Q655/R655</f>
        <v>1.8950957813364755E-2</v>
      </c>
      <c r="T655" s="67">
        <v>52.646999999999998</v>
      </c>
      <c r="U655" s="68">
        <f>S655*T655</f>
        <v>0.99771107600021425</v>
      </c>
      <c r="V655" s="69">
        <f>S655*60*1000</f>
        <v>1137.0574688018853</v>
      </c>
      <c r="W655" s="181">
        <f>V655*T655/1000</f>
        <v>59.862664560012853</v>
      </c>
    </row>
    <row r="656" spans="1:23" x14ac:dyDescent="0.2">
      <c r="A656" s="279"/>
      <c r="B656" s="23">
        <v>649</v>
      </c>
      <c r="C656" s="80" t="s">
        <v>179</v>
      </c>
      <c r="D656" s="88">
        <v>4.5</v>
      </c>
      <c r="E656" s="20">
        <v>405</v>
      </c>
      <c r="F656" s="26" t="s">
        <v>205</v>
      </c>
      <c r="G656" s="26" t="s">
        <v>194</v>
      </c>
      <c r="H656" s="23">
        <v>20</v>
      </c>
      <c r="I656" s="23">
        <v>1984</v>
      </c>
      <c r="J656" s="34">
        <v>27.082999999999998</v>
      </c>
      <c r="K656" s="34">
        <v>2.5139999999999998</v>
      </c>
      <c r="L656" s="34">
        <v>4.7149999999999999</v>
      </c>
      <c r="M656" s="34">
        <v>-0.41599999999999998</v>
      </c>
      <c r="N656" s="34"/>
      <c r="O656" s="34">
        <v>20.27</v>
      </c>
      <c r="P656" s="56">
        <v>1066.1500000000001</v>
      </c>
      <c r="Q656" s="34">
        <v>20.27</v>
      </c>
      <c r="R656" s="34">
        <v>1066.1500000000001</v>
      </c>
      <c r="S656" s="61">
        <v>1.9012334099329359E-2</v>
      </c>
      <c r="T656" s="67">
        <v>54.3</v>
      </c>
      <c r="U656" s="68">
        <v>1.0323697415935842</v>
      </c>
      <c r="V656" s="69">
        <v>1140.7400459597616</v>
      </c>
      <c r="W656" s="181">
        <v>61.942184495615052</v>
      </c>
    </row>
    <row r="657" spans="1:23" x14ac:dyDescent="0.2">
      <c r="A657" s="279"/>
      <c r="B657" s="23">
        <v>650</v>
      </c>
      <c r="C657" s="80" t="s">
        <v>179</v>
      </c>
      <c r="D657" s="88">
        <v>4.5</v>
      </c>
      <c r="E657" s="20">
        <v>405</v>
      </c>
      <c r="F657" s="26" t="s">
        <v>206</v>
      </c>
      <c r="G657" s="26" t="s">
        <v>194</v>
      </c>
      <c r="H657" s="23">
        <v>20</v>
      </c>
      <c r="I657" s="23">
        <v>1983</v>
      </c>
      <c r="J657" s="34">
        <v>26.486000000000001</v>
      </c>
      <c r="K657" s="34">
        <v>2.2349999999999999</v>
      </c>
      <c r="L657" s="34">
        <v>4.5940000000000003</v>
      </c>
      <c r="M657" s="34">
        <v>-0.32300000000000001</v>
      </c>
      <c r="N657" s="34"/>
      <c r="O657" s="34">
        <v>19.98</v>
      </c>
      <c r="P657" s="56">
        <v>1042.6500000000001</v>
      </c>
      <c r="Q657" s="34">
        <v>19.98</v>
      </c>
      <c r="R657" s="34">
        <v>1042.6500000000001</v>
      </c>
      <c r="S657" s="61">
        <v>1.9162710401381094E-2</v>
      </c>
      <c r="T657" s="67">
        <v>54.3</v>
      </c>
      <c r="U657" s="68">
        <v>1.0405351747949934</v>
      </c>
      <c r="V657" s="69">
        <v>1149.7626240828658</v>
      </c>
      <c r="W657" s="181">
        <v>62.43211048769961</v>
      </c>
    </row>
    <row r="658" spans="1:23" x14ac:dyDescent="0.2">
      <c r="A658" s="279"/>
      <c r="B658" s="23">
        <v>651</v>
      </c>
      <c r="C658" s="80" t="s">
        <v>886</v>
      </c>
      <c r="D658" s="82">
        <v>3.9</v>
      </c>
      <c r="E658" s="80">
        <v>423</v>
      </c>
      <c r="F658" s="26" t="s">
        <v>912</v>
      </c>
      <c r="G658" s="26" t="s">
        <v>96</v>
      </c>
      <c r="H658" s="23">
        <v>19</v>
      </c>
      <c r="I658" s="23">
        <v>1984</v>
      </c>
      <c r="J658" s="34">
        <v>19.968</v>
      </c>
      <c r="K658" s="34">
        <v>1.4025000000000001</v>
      </c>
      <c r="L658" s="34">
        <v>5.1265000000000001</v>
      </c>
      <c r="M658" s="34">
        <v>0</v>
      </c>
      <c r="N658" s="34">
        <v>0</v>
      </c>
      <c r="O658" s="34">
        <v>13.439</v>
      </c>
      <c r="P658" s="56">
        <v>771.78</v>
      </c>
      <c r="Q658" s="34">
        <v>13.18</v>
      </c>
      <c r="R658" s="34">
        <v>687.76</v>
      </c>
      <c r="S658" s="61">
        <f>Q658/R658</f>
        <v>1.9163661742468304E-2</v>
      </c>
      <c r="T658" s="67">
        <v>52.646999999999998</v>
      </c>
      <c r="U658" s="68">
        <f>S658*T658</f>
        <v>1.0089092997557287</v>
      </c>
      <c r="V658" s="69">
        <f>S658*60*1000</f>
        <v>1149.8197045480983</v>
      </c>
      <c r="W658" s="181">
        <f>V658*T658/1000</f>
        <v>60.534557985343731</v>
      </c>
    </row>
    <row r="659" spans="1:23" x14ac:dyDescent="0.2">
      <c r="A659" s="279"/>
      <c r="B659" s="23">
        <v>652</v>
      </c>
      <c r="C659" s="80" t="s">
        <v>179</v>
      </c>
      <c r="D659" s="88">
        <v>4.5</v>
      </c>
      <c r="E659" s="20">
        <v>405</v>
      </c>
      <c r="F659" s="26" t="s">
        <v>209</v>
      </c>
      <c r="G659" s="26" t="s">
        <v>194</v>
      </c>
      <c r="H659" s="23">
        <v>20</v>
      </c>
      <c r="I659" s="23">
        <v>1980</v>
      </c>
      <c r="J659" s="34">
        <v>26.786999999999999</v>
      </c>
      <c r="K659" s="34">
        <v>4.5819999999999999</v>
      </c>
      <c r="L659" s="34">
        <v>4.3769999999999998</v>
      </c>
      <c r="M659" s="34">
        <v>-2.1110000000000002</v>
      </c>
      <c r="N659" s="34"/>
      <c r="O659" s="34">
        <v>19.937999999999999</v>
      </c>
      <c r="P659" s="56">
        <v>1039.5</v>
      </c>
      <c r="Q659" s="34">
        <v>19.937999999999999</v>
      </c>
      <c r="R659" s="34">
        <v>1039.5</v>
      </c>
      <c r="S659" s="61">
        <v>1.918037518037518E-2</v>
      </c>
      <c r="T659" s="67">
        <v>54.3</v>
      </c>
      <c r="U659" s="68">
        <v>1.0414943722943721</v>
      </c>
      <c r="V659" s="69">
        <v>1150.8225108225108</v>
      </c>
      <c r="W659" s="181">
        <v>62.489662337662331</v>
      </c>
    </row>
    <row r="660" spans="1:23" x14ac:dyDescent="0.2">
      <c r="A660" s="279"/>
      <c r="B660" s="23">
        <v>653</v>
      </c>
      <c r="C660" s="80" t="s">
        <v>990</v>
      </c>
      <c r="D660" s="82">
        <v>3.1</v>
      </c>
      <c r="E660" s="80">
        <v>447</v>
      </c>
      <c r="F660" s="81" t="s">
        <v>979</v>
      </c>
      <c r="G660" s="81"/>
      <c r="H660" s="80">
        <v>108</v>
      </c>
      <c r="I660" s="80">
        <v>1990</v>
      </c>
      <c r="J660" s="83">
        <v>79.253</v>
      </c>
      <c r="K660" s="83">
        <v>8.1057539999999992</v>
      </c>
      <c r="L660" s="83">
        <v>20.574179999999998</v>
      </c>
      <c r="M660" s="83">
        <v>-0.35375200000000001</v>
      </c>
      <c r="N660" s="83">
        <v>0</v>
      </c>
      <c r="O660" s="83">
        <v>50.926819999999999</v>
      </c>
      <c r="P660" s="84">
        <v>2642.7</v>
      </c>
      <c r="Q660" s="83">
        <v>50.926819999999999</v>
      </c>
      <c r="R660" s="83">
        <v>2642.7</v>
      </c>
      <c r="S660" s="85">
        <v>1.927075339614788E-2</v>
      </c>
      <c r="T660" s="86">
        <v>51.6</v>
      </c>
      <c r="U660" s="86">
        <v>0.99437087524123058</v>
      </c>
      <c r="V660" s="87">
        <v>1156.2452037688729</v>
      </c>
      <c r="W660" s="182">
        <v>59.662252514473849</v>
      </c>
    </row>
    <row r="661" spans="1:23" x14ac:dyDescent="0.2">
      <c r="A661" s="279"/>
      <c r="B661" s="23">
        <v>654</v>
      </c>
      <c r="C661" s="80" t="s">
        <v>179</v>
      </c>
      <c r="D661" s="88">
        <v>4.5</v>
      </c>
      <c r="E661" s="20">
        <v>405</v>
      </c>
      <c r="F661" s="26" t="s">
        <v>210</v>
      </c>
      <c r="G661" s="26" t="s">
        <v>194</v>
      </c>
      <c r="H661" s="23">
        <v>20</v>
      </c>
      <c r="I661" s="23">
        <v>1980</v>
      </c>
      <c r="J661" s="34">
        <v>26.196000000000002</v>
      </c>
      <c r="K661" s="34">
        <v>1.6759999999999999</v>
      </c>
      <c r="L661" s="34">
        <v>4.1719999999999997</v>
      </c>
      <c r="M661" s="34">
        <v>0.11</v>
      </c>
      <c r="N661" s="34"/>
      <c r="O661" s="34">
        <v>20.236000000000001</v>
      </c>
      <c r="P661" s="56">
        <v>1041.24</v>
      </c>
      <c r="Q661" s="34">
        <v>20.236000000000001</v>
      </c>
      <c r="R661" s="34">
        <v>1041.24</v>
      </c>
      <c r="S661" s="61">
        <v>1.9434520379547463E-2</v>
      </c>
      <c r="T661" s="67">
        <v>54.3</v>
      </c>
      <c r="U661" s="68">
        <v>1.0552944566094271</v>
      </c>
      <c r="V661" s="69">
        <v>1166.0712227728477</v>
      </c>
      <c r="W661" s="181">
        <v>63.317667396565632</v>
      </c>
    </row>
    <row r="662" spans="1:23" x14ac:dyDescent="0.2">
      <c r="A662" s="279"/>
      <c r="B662" s="23">
        <v>655</v>
      </c>
      <c r="C662" s="80" t="s">
        <v>722</v>
      </c>
      <c r="D662" s="88">
        <v>3.9</v>
      </c>
      <c r="E662" s="20">
        <v>423</v>
      </c>
      <c r="F662" s="26" t="s">
        <v>747</v>
      </c>
      <c r="G662" s="26" t="s">
        <v>24</v>
      </c>
      <c r="H662" s="23">
        <v>73</v>
      </c>
      <c r="I662" s="23">
        <v>1973</v>
      </c>
      <c r="J662" s="34">
        <v>36.631999999999998</v>
      </c>
      <c r="K662" s="34">
        <v>3.774</v>
      </c>
      <c r="L662" s="34">
        <v>0</v>
      </c>
      <c r="M662" s="34">
        <v>0.34799999999999998</v>
      </c>
      <c r="N662" s="34">
        <v>0</v>
      </c>
      <c r="O662" s="34">
        <v>32.857999999999997</v>
      </c>
      <c r="P662" s="56">
        <v>1688.04</v>
      </c>
      <c r="Q662" s="34">
        <v>32.857999999999997</v>
      </c>
      <c r="R662" s="34">
        <v>1688.04</v>
      </c>
      <c r="S662" s="61">
        <v>1.9465178550271318E-2</v>
      </c>
      <c r="T662" s="68">
        <v>44.47</v>
      </c>
      <c r="U662" s="68">
        <v>0.86561649013056552</v>
      </c>
      <c r="V662" s="69">
        <v>1167.910713016279</v>
      </c>
      <c r="W662" s="181">
        <v>51.936989407833927</v>
      </c>
    </row>
    <row r="663" spans="1:23" x14ac:dyDescent="0.2">
      <c r="A663" s="279"/>
      <c r="B663" s="23">
        <v>656</v>
      </c>
      <c r="C663" s="80" t="s">
        <v>268</v>
      </c>
      <c r="D663" s="82">
        <v>3.9</v>
      </c>
      <c r="E663" s="80">
        <v>423</v>
      </c>
      <c r="F663" s="26" t="s">
        <v>283</v>
      </c>
      <c r="G663" s="26" t="s">
        <v>24</v>
      </c>
      <c r="H663" s="23">
        <v>9</v>
      </c>
      <c r="I663" s="23" t="s">
        <v>43</v>
      </c>
      <c r="J663" s="34">
        <v>10.486000000000001</v>
      </c>
      <c r="K663" s="34">
        <v>0</v>
      </c>
      <c r="L663" s="34">
        <v>0</v>
      </c>
      <c r="M663" s="34">
        <v>0</v>
      </c>
      <c r="N663" s="34">
        <v>0</v>
      </c>
      <c r="O663" s="34">
        <v>10.486000000000001</v>
      </c>
      <c r="P663" s="56">
        <v>533.78</v>
      </c>
      <c r="Q663" s="34">
        <v>10.486000000000001</v>
      </c>
      <c r="R663" s="34">
        <v>533.78</v>
      </c>
      <c r="S663" s="61">
        <v>1.9644797482108737E-2</v>
      </c>
      <c r="T663" s="67">
        <v>58.75</v>
      </c>
      <c r="U663" s="68">
        <v>1.1541318520738884</v>
      </c>
      <c r="V663" s="69">
        <v>1178.6878489265243</v>
      </c>
      <c r="W663" s="181">
        <v>69.247911124433301</v>
      </c>
    </row>
    <row r="664" spans="1:23" x14ac:dyDescent="0.2">
      <c r="A664" s="279"/>
      <c r="B664" s="23">
        <v>657</v>
      </c>
      <c r="C664" s="80" t="s">
        <v>886</v>
      </c>
      <c r="D664" s="82">
        <v>3.9</v>
      </c>
      <c r="E664" s="80">
        <v>423</v>
      </c>
      <c r="F664" s="26" t="s">
        <v>913</v>
      </c>
      <c r="G664" s="26" t="s">
        <v>96</v>
      </c>
      <c r="H664" s="23">
        <v>8</v>
      </c>
      <c r="I664" s="23">
        <v>1987</v>
      </c>
      <c r="J664" s="34">
        <v>12</v>
      </c>
      <c r="K664" s="34">
        <v>0.87</v>
      </c>
      <c r="L664" s="34">
        <v>2.0099999999999998</v>
      </c>
      <c r="M664" s="34">
        <v>0</v>
      </c>
      <c r="N664" s="34">
        <v>0</v>
      </c>
      <c r="O664" s="34">
        <v>9.09</v>
      </c>
      <c r="P664" s="56">
        <v>462.29</v>
      </c>
      <c r="Q664" s="34">
        <v>9.09</v>
      </c>
      <c r="R664" s="34">
        <v>462.29</v>
      </c>
      <c r="S664" s="61">
        <f>Q664/R664</f>
        <v>1.9662982110796253E-2</v>
      </c>
      <c r="T664" s="67">
        <v>52.646999999999998</v>
      </c>
      <c r="U664" s="68">
        <f>S664*T664</f>
        <v>1.0351970191870903</v>
      </c>
      <c r="V664" s="69">
        <f>S664*60*1000</f>
        <v>1179.7789266477753</v>
      </c>
      <c r="W664" s="181">
        <f>V664*T664/1000</f>
        <v>62.111821151225421</v>
      </c>
    </row>
    <row r="665" spans="1:23" x14ac:dyDescent="0.2">
      <c r="A665" s="279"/>
      <c r="B665" s="23">
        <v>658</v>
      </c>
      <c r="C665" s="80" t="s">
        <v>179</v>
      </c>
      <c r="D665" s="88">
        <v>4.5</v>
      </c>
      <c r="E665" s="20">
        <v>405</v>
      </c>
      <c r="F665" s="26" t="s">
        <v>211</v>
      </c>
      <c r="G665" s="26" t="s">
        <v>194</v>
      </c>
      <c r="H665" s="23">
        <v>20</v>
      </c>
      <c r="I665" s="23">
        <v>1983</v>
      </c>
      <c r="J665" s="34">
        <v>26.670999999999999</v>
      </c>
      <c r="K665" s="34">
        <v>1.9330000000000001</v>
      </c>
      <c r="L665" s="34">
        <v>4.3140000000000001</v>
      </c>
      <c r="M665" s="34">
        <v>-0.16300000000000001</v>
      </c>
      <c r="N665" s="34"/>
      <c r="O665" s="34">
        <v>20.587</v>
      </c>
      <c r="P665" s="56">
        <v>1037.8499999999999</v>
      </c>
      <c r="Q665" s="34">
        <v>20.587</v>
      </c>
      <c r="R665" s="34">
        <v>1037.8499999999999</v>
      </c>
      <c r="S665" s="61">
        <v>1.9836199836199837E-2</v>
      </c>
      <c r="T665" s="67">
        <v>54.3</v>
      </c>
      <c r="U665" s="68">
        <v>1.0771056511056512</v>
      </c>
      <c r="V665" s="69">
        <v>1190.1719901719903</v>
      </c>
      <c r="W665" s="181">
        <v>64.626339066339071</v>
      </c>
    </row>
    <row r="666" spans="1:23" x14ac:dyDescent="0.2">
      <c r="A666" s="279"/>
      <c r="B666" s="23">
        <v>659</v>
      </c>
      <c r="C666" s="80" t="s">
        <v>886</v>
      </c>
      <c r="D666" s="82">
        <v>3.9</v>
      </c>
      <c r="E666" s="80">
        <v>423</v>
      </c>
      <c r="F666" s="26" t="s">
        <v>914</v>
      </c>
      <c r="G666" s="26" t="s">
        <v>96</v>
      </c>
      <c r="H666" s="23">
        <v>6</v>
      </c>
      <c r="I666" s="23"/>
      <c r="J666" s="34">
        <v>8.8000000000000007</v>
      </c>
      <c r="K666" s="34">
        <v>0.36</v>
      </c>
      <c r="L666" s="34">
        <v>0.96</v>
      </c>
      <c r="M666" s="34">
        <v>0</v>
      </c>
      <c r="N666" s="34">
        <v>0</v>
      </c>
      <c r="O666" s="34">
        <v>7.45</v>
      </c>
      <c r="P666" s="56">
        <v>373.95</v>
      </c>
      <c r="Q666" s="34">
        <v>7.45</v>
      </c>
      <c r="R666" s="34">
        <v>373.95</v>
      </c>
      <c r="S666" s="61">
        <f>Q666/R666</f>
        <v>1.9922449525337612E-2</v>
      </c>
      <c r="T666" s="67">
        <v>52.646999999999998</v>
      </c>
      <c r="U666" s="68">
        <f>S666*T666</f>
        <v>1.0488572001604493</v>
      </c>
      <c r="V666" s="69">
        <f>S666*60*1000</f>
        <v>1195.3469715202566</v>
      </c>
      <c r="W666" s="181">
        <f>V666*T666/1000</f>
        <v>62.931432009626946</v>
      </c>
    </row>
    <row r="667" spans="1:23" x14ac:dyDescent="0.2">
      <c r="A667" s="279"/>
      <c r="B667" s="23">
        <v>660</v>
      </c>
      <c r="C667" s="80" t="s">
        <v>886</v>
      </c>
      <c r="D667" s="82">
        <v>3.9</v>
      </c>
      <c r="E667" s="80">
        <v>423</v>
      </c>
      <c r="F667" s="26" t="s">
        <v>915</v>
      </c>
      <c r="G667" s="26" t="s">
        <v>96</v>
      </c>
      <c r="H667" s="23">
        <v>38</v>
      </c>
      <c r="I667" s="23">
        <v>1989</v>
      </c>
      <c r="J667" s="34">
        <v>61.966999999999999</v>
      </c>
      <c r="K667" s="34">
        <v>4.9470000000000001</v>
      </c>
      <c r="L667" s="34">
        <v>7.9026779999999999</v>
      </c>
      <c r="M667" s="34">
        <v>0</v>
      </c>
      <c r="N667" s="34">
        <v>0</v>
      </c>
      <c r="O667" s="34">
        <v>49.117319999999999</v>
      </c>
      <c r="P667" s="56">
        <v>2458.79</v>
      </c>
      <c r="Q667" s="34">
        <v>47.62</v>
      </c>
      <c r="R667" s="34">
        <v>2383.89</v>
      </c>
      <c r="S667" s="61">
        <f>Q667/R667</f>
        <v>1.9975753914819896E-2</v>
      </c>
      <c r="T667" s="67">
        <v>52.646999999999998</v>
      </c>
      <c r="U667" s="68">
        <f>S667*T667</f>
        <v>1.0516635163535231</v>
      </c>
      <c r="V667" s="69">
        <f>S667*60*1000</f>
        <v>1198.5452348891938</v>
      </c>
      <c r="W667" s="181">
        <f>V667*T667/1000</f>
        <v>63.099810981211384</v>
      </c>
    </row>
    <row r="668" spans="1:23" x14ac:dyDescent="0.2">
      <c r="A668" s="279"/>
      <c r="B668" s="23">
        <v>661</v>
      </c>
      <c r="C668" s="80" t="s">
        <v>886</v>
      </c>
      <c r="D668" s="82">
        <v>3.9</v>
      </c>
      <c r="E668" s="80">
        <v>423</v>
      </c>
      <c r="F668" s="26" t="s">
        <v>917</v>
      </c>
      <c r="G668" s="26" t="s">
        <v>96</v>
      </c>
      <c r="H668" s="23">
        <v>12</v>
      </c>
      <c r="I668" s="23">
        <v>1964</v>
      </c>
      <c r="J668" s="34">
        <v>12.9</v>
      </c>
      <c r="K668" s="34">
        <v>1.02</v>
      </c>
      <c r="L668" s="34">
        <v>3.01</v>
      </c>
      <c r="M668" s="34">
        <v>0</v>
      </c>
      <c r="N668" s="34">
        <v>0</v>
      </c>
      <c r="O668" s="34">
        <v>8.82</v>
      </c>
      <c r="P668" s="56">
        <v>440.78</v>
      </c>
      <c r="Q668" s="34">
        <v>8.82</v>
      </c>
      <c r="R668" s="34">
        <v>440.78</v>
      </c>
      <c r="S668" s="61">
        <f>Q668/R668</f>
        <v>2.0009982304097285E-2</v>
      </c>
      <c r="T668" s="67">
        <v>52.646999999999998</v>
      </c>
      <c r="U668" s="68">
        <f>S668*T668</f>
        <v>1.0534655383638096</v>
      </c>
      <c r="V668" s="69">
        <f>S668*60*1000</f>
        <v>1200.5989382458372</v>
      </c>
      <c r="W668" s="181">
        <f>V668*T668/1000</f>
        <v>63.207932301828585</v>
      </c>
    </row>
    <row r="669" spans="1:23" x14ac:dyDescent="0.2">
      <c r="A669" s="279"/>
      <c r="B669" s="23">
        <v>662</v>
      </c>
      <c r="C669" s="80" t="s">
        <v>886</v>
      </c>
      <c r="D669" s="82">
        <v>3.9</v>
      </c>
      <c r="E669" s="80">
        <v>423</v>
      </c>
      <c r="F669" s="26" t="s">
        <v>916</v>
      </c>
      <c r="G669" s="26" t="s">
        <v>96</v>
      </c>
      <c r="H669" s="23">
        <v>49</v>
      </c>
      <c r="I669" s="23">
        <v>1968</v>
      </c>
      <c r="J669" s="34">
        <v>32.6</v>
      </c>
      <c r="K669" s="34">
        <v>5.33</v>
      </c>
      <c r="L669" s="34">
        <v>0</v>
      </c>
      <c r="M669" s="34">
        <v>0</v>
      </c>
      <c r="N669" s="34">
        <v>0</v>
      </c>
      <c r="O669" s="34">
        <v>27.29</v>
      </c>
      <c r="P669" s="56">
        <v>1363.68</v>
      </c>
      <c r="Q669" s="34">
        <v>27.29</v>
      </c>
      <c r="R669" s="34">
        <v>1363.68</v>
      </c>
      <c r="S669" s="61">
        <f>Q669/R669</f>
        <v>2.0012026281825648E-2</v>
      </c>
      <c r="T669" s="67">
        <v>52.646999999999998</v>
      </c>
      <c r="U669" s="68">
        <f>S669*T669</f>
        <v>1.0535731476592749</v>
      </c>
      <c r="V669" s="69">
        <f>S669*60*1000</f>
        <v>1200.721576909539</v>
      </c>
      <c r="W669" s="181">
        <f>V669*T669/1000</f>
        <v>63.214388859556493</v>
      </c>
    </row>
    <row r="670" spans="1:23" x14ac:dyDescent="0.2">
      <c r="A670" s="279"/>
      <c r="B670" s="23">
        <v>663</v>
      </c>
      <c r="C670" s="80" t="s">
        <v>268</v>
      </c>
      <c r="D670" s="82">
        <v>3.9</v>
      </c>
      <c r="E670" s="80">
        <v>423</v>
      </c>
      <c r="F670" s="26" t="s">
        <v>286</v>
      </c>
      <c r="G670" s="26" t="s">
        <v>24</v>
      </c>
      <c r="H670" s="23">
        <v>42</v>
      </c>
      <c r="I670" s="23" t="s">
        <v>43</v>
      </c>
      <c r="J670" s="34">
        <v>21.39</v>
      </c>
      <c r="K670" s="34">
        <v>0</v>
      </c>
      <c r="L670" s="34">
        <v>0</v>
      </c>
      <c r="M670" s="34">
        <v>0</v>
      </c>
      <c r="N670" s="34">
        <v>0</v>
      </c>
      <c r="O670" s="34">
        <v>21.39</v>
      </c>
      <c r="P670" s="56">
        <v>1067.17</v>
      </c>
      <c r="Q670" s="34">
        <v>21.39</v>
      </c>
      <c r="R670" s="34">
        <v>1067.17</v>
      </c>
      <c r="S670" s="61">
        <v>2.0043666894684072E-2</v>
      </c>
      <c r="T670" s="67">
        <v>58.75</v>
      </c>
      <c r="U670" s="68">
        <v>1.1775654300626892</v>
      </c>
      <c r="V670" s="69">
        <v>1202.6200136810444</v>
      </c>
      <c r="W670" s="181">
        <v>70.653925803761368</v>
      </c>
    </row>
    <row r="671" spans="1:23" x14ac:dyDescent="0.2">
      <c r="A671" s="279"/>
      <c r="B671" s="23">
        <v>664</v>
      </c>
      <c r="C671" s="80" t="s">
        <v>845</v>
      </c>
      <c r="D671" s="88">
        <v>3.6</v>
      </c>
      <c r="E671" s="20">
        <v>432</v>
      </c>
      <c r="F671" s="26" t="s">
        <v>868</v>
      </c>
      <c r="G671" s="26" t="s">
        <v>96</v>
      </c>
      <c r="H671" s="23">
        <v>14</v>
      </c>
      <c r="I671" s="23">
        <v>1970</v>
      </c>
      <c r="J671" s="34">
        <f>SUM(K671+M671+O671)</f>
        <v>12</v>
      </c>
      <c r="K671" s="34">
        <v>0.76500000000000001</v>
      </c>
      <c r="L671" s="34"/>
      <c r="M671" s="34">
        <v>0.153</v>
      </c>
      <c r="N671" s="34"/>
      <c r="O671" s="34">
        <v>11.082000000000001</v>
      </c>
      <c r="P671" s="56"/>
      <c r="Q671" s="34">
        <v>11.082000000000001</v>
      </c>
      <c r="R671" s="34">
        <v>551.79</v>
      </c>
      <c r="S671" s="61">
        <f>Q671/R671</f>
        <v>2.0083727505029091E-2</v>
      </c>
      <c r="T671" s="67">
        <v>50.79</v>
      </c>
      <c r="U671" s="68">
        <f>S671*T671</f>
        <v>1.0200525199804276</v>
      </c>
      <c r="V671" s="69">
        <f>S671*60*1000</f>
        <v>1205.0236503017454</v>
      </c>
      <c r="W671" s="181">
        <f>V671*T671/1000</f>
        <v>61.203151198825644</v>
      </c>
    </row>
    <row r="672" spans="1:23" x14ac:dyDescent="0.2">
      <c r="A672" s="279"/>
      <c r="B672" s="23">
        <v>665</v>
      </c>
      <c r="C672" s="80" t="s">
        <v>503</v>
      </c>
      <c r="D672" s="88">
        <v>3.7</v>
      </c>
      <c r="E672" s="20">
        <v>429</v>
      </c>
      <c r="F672" s="81" t="s">
        <v>534</v>
      </c>
      <c r="G672" s="81" t="s">
        <v>24</v>
      </c>
      <c r="H672" s="80">
        <v>32</v>
      </c>
      <c r="I672" s="80">
        <v>1980</v>
      </c>
      <c r="J672" s="34">
        <v>44.64</v>
      </c>
      <c r="K672" s="34">
        <v>2.2440000000000002</v>
      </c>
      <c r="L672" s="34">
        <v>6.1269159999999996</v>
      </c>
      <c r="M672" s="34">
        <v>0.35854999999999998</v>
      </c>
      <c r="N672" s="34">
        <v>0</v>
      </c>
      <c r="O672" s="34">
        <v>36.269080000000002</v>
      </c>
      <c r="P672" s="84">
        <v>1712.8</v>
      </c>
      <c r="Q672" s="34">
        <v>36.269080000000002</v>
      </c>
      <c r="R672" s="83">
        <v>1789.68</v>
      </c>
      <c r="S672" s="61">
        <v>2.0265678780564123E-2</v>
      </c>
      <c r="T672" s="67">
        <v>57.878999999999998</v>
      </c>
      <c r="U672" s="68">
        <v>1.1729572221402709</v>
      </c>
      <c r="V672" s="69">
        <v>1215.9407268338473</v>
      </c>
      <c r="W672" s="181">
        <v>70.377433328416245</v>
      </c>
    </row>
    <row r="673" spans="1:23" x14ac:dyDescent="0.2">
      <c r="A673" s="279"/>
      <c r="B673" s="23">
        <v>666</v>
      </c>
      <c r="C673" s="80" t="s">
        <v>845</v>
      </c>
      <c r="D673" s="88">
        <v>3.6</v>
      </c>
      <c r="E673" s="20">
        <v>432</v>
      </c>
      <c r="F673" s="26" t="s">
        <v>877</v>
      </c>
      <c r="G673" s="26" t="s">
        <v>96</v>
      </c>
      <c r="H673" s="23">
        <v>10</v>
      </c>
      <c r="I673" s="23">
        <v>1976</v>
      </c>
      <c r="J673" s="34">
        <f>SUM(K673+M673+O673)</f>
        <v>8.7999999999999989</v>
      </c>
      <c r="K673" s="34">
        <v>0.56100000000000005</v>
      </c>
      <c r="L673" s="34"/>
      <c r="M673" s="34">
        <v>-0.10199999999999999</v>
      </c>
      <c r="N673" s="34"/>
      <c r="O673" s="34">
        <v>8.3409999999999993</v>
      </c>
      <c r="P673" s="56"/>
      <c r="Q673" s="34">
        <v>8.3409999999999993</v>
      </c>
      <c r="R673" s="34">
        <v>411.49</v>
      </c>
      <c r="S673" s="61">
        <f>Q673/R673</f>
        <v>2.0270237429828183E-2</v>
      </c>
      <c r="T673" s="67">
        <v>50.79</v>
      </c>
      <c r="U673" s="68">
        <f>S673*T673</f>
        <v>1.0295253590609734</v>
      </c>
      <c r="V673" s="69">
        <f>S673*60*1000</f>
        <v>1216.2142457896909</v>
      </c>
      <c r="W673" s="181">
        <f>V673*T673/1000</f>
        <v>61.771521543658402</v>
      </c>
    </row>
    <row r="674" spans="1:23" x14ac:dyDescent="0.2">
      <c r="A674" s="279"/>
      <c r="B674" s="23">
        <v>667</v>
      </c>
      <c r="C674" s="80" t="s">
        <v>856</v>
      </c>
      <c r="D674" s="88">
        <v>3.6</v>
      </c>
      <c r="E674" s="20">
        <v>432</v>
      </c>
      <c r="F674" s="26" t="s">
        <v>866</v>
      </c>
      <c r="G674" s="26" t="s">
        <v>96</v>
      </c>
      <c r="H674" s="23">
        <v>40</v>
      </c>
      <c r="I674" s="23">
        <v>1992</v>
      </c>
      <c r="J674" s="34">
        <f>SUM(K674+L674+M674+O674)</f>
        <v>55</v>
      </c>
      <c r="K674" s="34">
        <v>3.1008</v>
      </c>
      <c r="L674" s="34">
        <v>6.4</v>
      </c>
      <c r="M674" s="34">
        <v>0.5202</v>
      </c>
      <c r="N674" s="34"/>
      <c r="O674" s="34">
        <v>44.978999999999999</v>
      </c>
      <c r="P674" s="56"/>
      <c r="Q674" s="34">
        <v>44.978999999999999</v>
      </c>
      <c r="R674" s="34">
        <v>2207.7600000000002</v>
      </c>
      <c r="S674" s="61">
        <f>Q674/R674</f>
        <v>2.0373138384607019E-2</v>
      </c>
      <c r="T674" s="67">
        <v>50.79</v>
      </c>
      <c r="U674" s="68">
        <f>S674*T674</f>
        <v>1.0347516985541905</v>
      </c>
      <c r="V674" s="69">
        <f>S674*60*1000</f>
        <v>1222.3883030764212</v>
      </c>
      <c r="W674" s="181">
        <f>V674*T674/1000</f>
        <v>62.085101913251428</v>
      </c>
    </row>
    <row r="675" spans="1:23" x14ac:dyDescent="0.2">
      <c r="A675" s="279"/>
      <c r="B675" s="23">
        <v>668</v>
      </c>
      <c r="C675" s="80" t="s">
        <v>268</v>
      </c>
      <c r="D675" s="82">
        <v>3.9</v>
      </c>
      <c r="E675" s="80">
        <v>423</v>
      </c>
      <c r="F675" s="26" t="s">
        <v>285</v>
      </c>
      <c r="G675" s="26" t="s">
        <v>24</v>
      </c>
      <c r="H675" s="23">
        <v>35</v>
      </c>
      <c r="I675" s="23" t="s">
        <v>43</v>
      </c>
      <c r="J675" s="34">
        <v>25.1</v>
      </c>
      <c r="K675" s="34">
        <v>0</v>
      </c>
      <c r="L675" s="34">
        <v>0</v>
      </c>
      <c r="M675" s="34">
        <v>0</v>
      </c>
      <c r="N675" s="34">
        <v>0</v>
      </c>
      <c r="O675" s="34">
        <v>25.1</v>
      </c>
      <c r="P675" s="56">
        <v>1229.69</v>
      </c>
      <c r="Q675" s="34">
        <v>25.1</v>
      </c>
      <c r="R675" s="34">
        <v>1229.69</v>
      </c>
      <c r="S675" s="61">
        <v>2.0411648464247086E-2</v>
      </c>
      <c r="T675" s="67">
        <v>58.75</v>
      </c>
      <c r="U675" s="68">
        <v>1.1991843472745163</v>
      </c>
      <c r="V675" s="69">
        <v>1224.6989078548252</v>
      </c>
      <c r="W675" s="181">
        <v>71.951060836470973</v>
      </c>
    </row>
    <row r="676" spans="1:23" x14ac:dyDescent="0.2">
      <c r="A676" s="279"/>
      <c r="B676" s="23">
        <v>669</v>
      </c>
      <c r="C676" s="80" t="s">
        <v>97</v>
      </c>
      <c r="D676" s="82">
        <v>3.9</v>
      </c>
      <c r="E676" s="80">
        <v>423</v>
      </c>
      <c r="F676" s="26" t="s">
        <v>101</v>
      </c>
      <c r="G676" s="26" t="s">
        <v>96</v>
      </c>
      <c r="H676" s="23">
        <v>12</v>
      </c>
      <c r="I676" s="23" t="s">
        <v>89</v>
      </c>
      <c r="J676" s="34">
        <v>12.655000000000001</v>
      </c>
      <c r="K676" s="34">
        <v>0.61199999999999999</v>
      </c>
      <c r="L676" s="34">
        <v>1.1711199999999999</v>
      </c>
      <c r="M676" s="34">
        <v>-3.7769999999999998E-2</v>
      </c>
      <c r="N676" s="34">
        <v>0</v>
      </c>
      <c r="O676" s="34">
        <v>10.871880000000001</v>
      </c>
      <c r="P676" s="56">
        <v>529.87</v>
      </c>
      <c r="Q676" s="34">
        <v>10.871880000000001</v>
      </c>
      <c r="R676" s="34">
        <v>529.87</v>
      </c>
      <c r="S676" s="61">
        <v>2.0518013852454376E-2</v>
      </c>
      <c r="T676" s="67">
        <v>49.594999999999999</v>
      </c>
      <c r="U676" s="68">
        <v>1.0175908970124747</v>
      </c>
      <c r="V676" s="69">
        <v>1231.0808311472624</v>
      </c>
      <c r="W676" s="181">
        <v>61.055453820748482</v>
      </c>
    </row>
    <row r="677" spans="1:23" x14ac:dyDescent="0.2">
      <c r="A677" s="279"/>
      <c r="B677" s="23">
        <v>670</v>
      </c>
      <c r="C677" s="80" t="s">
        <v>86</v>
      </c>
      <c r="D677" s="82">
        <v>3.9</v>
      </c>
      <c r="E677" s="80">
        <v>423</v>
      </c>
      <c r="F677" s="26" t="s">
        <v>100</v>
      </c>
      <c r="G677" s="26" t="s">
        <v>96</v>
      </c>
      <c r="H677" s="23">
        <v>8</v>
      </c>
      <c r="I677" s="23" t="s">
        <v>89</v>
      </c>
      <c r="J677" s="34">
        <v>7.7593379999999996</v>
      </c>
      <c r="K677" s="34">
        <v>0.20399999999999999</v>
      </c>
      <c r="L677" s="34">
        <v>0.358379</v>
      </c>
      <c r="M677" s="34">
        <v>1.068E-2</v>
      </c>
      <c r="N677" s="34">
        <v>0.79966300000000001</v>
      </c>
      <c r="O677" s="34">
        <v>7.1969589999999997</v>
      </c>
      <c r="P677" s="56">
        <v>388.27</v>
      </c>
      <c r="Q677" s="34">
        <v>7.9966220000000003</v>
      </c>
      <c r="R677" s="34">
        <v>388.27</v>
      </c>
      <c r="S677" s="61">
        <v>2.0595518582429754E-2</v>
      </c>
      <c r="T677" s="67">
        <v>49.594999999999999</v>
      </c>
      <c r="U677" s="68">
        <v>1.0214347440956035</v>
      </c>
      <c r="V677" s="69">
        <v>1235.7311149457853</v>
      </c>
      <c r="W677" s="181">
        <v>61.286084645736217</v>
      </c>
    </row>
    <row r="678" spans="1:23" x14ac:dyDescent="0.2">
      <c r="A678" s="279"/>
      <c r="B678" s="23">
        <v>671</v>
      </c>
      <c r="C678" s="80" t="s">
        <v>93</v>
      </c>
      <c r="D678" s="82">
        <v>3.9</v>
      </c>
      <c r="E678" s="80">
        <v>423</v>
      </c>
      <c r="F678" s="26" t="s">
        <v>99</v>
      </c>
      <c r="G678" s="26" t="s">
        <v>96</v>
      </c>
      <c r="H678" s="23">
        <v>22</v>
      </c>
      <c r="I678" s="23" t="s">
        <v>89</v>
      </c>
      <c r="J678" s="34">
        <v>16.649999999999999</v>
      </c>
      <c r="K678" s="34">
        <v>0</v>
      </c>
      <c r="L678" s="34">
        <v>0</v>
      </c>
      <c r="M678" s="34">
        <v>0</v>
      </c>
      <c r="N678" s="34">
        <v>1.85</v>
      </c>
      <c r="O678" s="34">
        <v>16.649999999999999</v>
      </c>
      <c r="P678" s="56">
        <v>895.92</v>
      </c>
      <c r="Q678" s="34">
        <v>18.5</v>
      </c>
      <c r="R678" s="34">
        <v>895.92</v>
      </c>
      <c r="S678" s="61">
        <v>2.0649165104027145E-2</v>
      </c>
      <c r="T678" s="67">
        <v>49.594999999999999</v>
      </c>
      <c r="U678" s="68">
        <v>1.0240953433342261</v>
      </c>
      <c r="V678" s="69">
        <v>1238.9499062416287</v>
      </c>
      <c r="W678" s="181">
        <v>61.445720600053576</v>
      </c>
    </row>
    <row r="679" spans="1:23" x14ac:dyDescent="0.2">
      <c r="A679" s="279"/>
      <c r="B679" s="23">
        <v>672</v>
      </c>
      <c r="C679" s="80" t="s">
        <v>873</v>
      </c>
      <c r="D679" s="88">
        <v>3.6</v>
      </c>
      <c r="E679" s="20">
        <v>432</v>
      </c>
      <c r="F679" s="26" t="s">
        <v>874</v>
      </c>
      <c r="G679" s="26" t="s">
        <v>96</v>
      </c>
      <c r="H679" s="23">
        <v>8</v>
      </c>
      <c r="I679" s="23"/>
      <c r="J679" s="34">
        <f>SUM(K679+M679+O679)</f>
        <v>10.407999999999999</v>
      </c>
      <c r="K679" s="34"/>
      <c r="L679" s="34"/>
      <c r="M679" s="34"/>
      <c r="N679" s="34"/>
      <c r="O679" s="34">
        <v>10.407999999999999</v>
      </c>
      <c r="P679" s="56"/>
      <c r="Q679" s="34">
        <v>10.407999999999999</v>
      </c>
      <c r="R679" s="34">
        <v>487.61</v>
      </c>
      <c r="S679" s="61">
        <f>Q679/R679</f>
        <v>2.1344927298455732E-2</v>
      </c>
      <c r="T679" s="67">
        <v>50.79</v>
      </c>
      <c r="U679" s="68">
        <f>S679*T679</f>
        <v>1.0841088574885667</v>
      </c>
      <c r="V679" s="69">
        <f>S679*60*1000</f>
        <v>1280.695637907344</v>
      </c>
      <c r="W679" s="181">
        <f>V679*T679/1000</f>
        <v>65.046531449314003</v>
      </c>
    </row>
    <row r="680" spans="1:23" x14ac:dyDescent="0.2">
      <c r="A680" s="279"/>
      <c r="B680" s="23">
        <v>673</v>
      </c>
      <c r="C680" s="80" t="s">
        <v>722</v>
      </c>
      <c r="D680" s="82">
        <v>3.9</v>
      </c>
      <c r="E680" s="20">
        <v>423</v>
      </c>
      <c r="F680" s="26" t="s">
        <v>748</v>
      </c>
      <c r="G680" s="26" t="s">
        <v>24</v>
      </c>
      <c r="H680" s="23">
        <v>15</v>
      </c>
      <c r="I680" s="23">
        <v>1950</v>
      </c>
      <c r="J680" s="34">
        <v>10.474</v>
      </c>
      <c r="K680" s="34">
        <v>0</v>
      </c>
      <c r="L680" s="34">
        <v>0</v>
      </c>
      <c r="M680" s="34">
        <v>0</v>
      </c>
      <c r="N680" s="34">
        <v>0</v>
      </c>
      <c r="O680" s="34">
        <v>10.474</v>
      </c>
      <c r="P680" s="56">
        <v>483.99</v>
      </c>
      <c r="Q680" s="34">
        <v>10.474</v>
      </c>
      <c r="R680" s="34">
        <v>483.99</v>
      </c>
      <c r="S680" s="61">
        <v>2.1640942994689973E-2</v>
      </c>
      <c r="T680" s="68">
        <v>44.47</v>
      </c>
      <c r="U680" s="68">
        <v>0.96237273497386311</v>
      </c>
      <c r="V680" s="69">
        <v>1298.4565796813984</v>
      </c>
      <c r="W680" s="181">
        <v>57.742364098431786</v>
      </c>
    </row>
    <row r="681" spans="1:23" x14ac:dyDescent="0.2">
      <c r="A681" s="279"/>
      <c r="B681" s="23">
        <v>674</v>
      </c>
      <c r="C681" s="80" t="s">
        <v>97</v>
      </c>
      <c r="D681" s="82">
        <v>3.9</v>
      </c>
      <c r="E681" s="80">
        <v>423</v>
      </c>
      <c r="F681" s="26" t="s">
        <v>98</v>
      </c>
      <c r="G681" s="26" t="s">
        <v>96</v>
      </c>
      <c r="H681" s="23">
        <v>6</v>
      </c>
      <c r="I681" s="23" t="s">
        <v>89</v>
      </c>
      <c r="J681" s="34">
        <v>8.5830000000000002</v>
      </c>
      <c r="K681" s="34">
        <v>0.20399999999999999</v>
      </c>
      <c r="L681" s="34">
        <v>1.437999</v>
      </c>
      <c r="M681" s="34">
        <v>-1.0800000000000001E-2</v>
      </c>
      <c r="N681" s="34">
        <v>0</v>
      </c>
      <c r="O681" s="34">
        <v>6.941001</v>
      </c>
      <c r="P681" s="56">
        <v>319.27</v>
      </c>
      <c r="Q681" s="34">
        <v>6.941001</v>
      </c>
      <c r="R681" s="34">
        <v>319.27</v>
      </c>
      <c r="S681" s="61">
        <v>2.1740223008738686E-2</v>
      </c>
      <c r="T681" s="67">
        <v>49.594999999999999</v>
      </c>
      <c r="U681" s="68">
        <v>1.0782063601183951</v>
      </c>
      <c r="V681" s="69">
        <v>1304.4133805243212</v>
      </c>
      <c r="W681" s="181">
        <v>64.692381607103712</v>
      </c>
    </row>
    <row r="682" spans="1:23" x14ac:dyDescent="0.2">
      <c r="A682" s="279"/>
      <c r="B682" s="23">
        <v>675</v>
      </c>
      <c r="C682" s="80" t="s">
        <v>93</v>
      </c>
      <c r="D682" s="82">
        <v>3.9</v>
      </c>
      <c r="E682" s="80">
        <v>423</v>
      </c>
      <c r="F682" s="26" t="s">
        <v>95</v>
      </c>
      <c r="G682" s="26" t="s">
        <v>96</v>
      </c>
      <c r="H682" s="23">
        <v>12</v>
      </c>
      <c r="I682" s="23" t="s">
        <v>89</v>
      </c>
      <c r="J682" s="34">
        <v>11.589</v>
      </c>
      <c r="K682" s="34">
        <v>0</v>
      </c>
      <c r="L682" s="34">
        <v>0</v>
      </c>
      <c r="M682" s="34">
        <v>0</v>
      </c>
      <c r="N682" s="34">
        <v>0</v>
      </c>
      <c r="O682" s="34">
        <v>11.589</v>
      </c>
      <c r="P682" s="56">
        <v>528.85</v>
      </c>
      <c r="Q682" s="34">
        <v>11.589</v>
      </c>
      <c r="R682" s="34">
        <v>528.85</v>
      </c>
      <c r="S682" s="61">
        <v>2.1913586083010306E-2</v>
      </c>
      <c r="T682" s="67">
        <v>49.594999999999999</v>
      </c>
      <c r="U682" s="68">
        <v>1.086804301786896</v>
      </c>
      <c r="V682" s="69">
        <v>1314.8151649806184</v>
      </c>
      <c r="W682" s="181">
        <v>65.208258107213766</v>
      </c>
    </row>
    <row r="683" spans="1:23" x14ac:dyDescent="0.2">
      <c r="A683" s="279"/>
      <c r="B683" s="23">
        <v>676</v>
      </c>
      <c r="C683" s="80" t="s">
        <v>722</v>
      </c>
      <c r="D683" s="88">
        <v>3.9</v>
      </c>
      <c r="E683" s="20">
        <v>423</v>
      </c>
      <c r="F683" s="26" t="s">
        <v>749</v>
      </c>
      <c r="G683" s="26" t="s">
        <v>24</v>
      </c>
      <c r="H683" s="23">
        <v>12</v>
      </c>
      <c r="I683" s="23">
        <v>1954</v>
      </c>
      <c r="J683" s="34">
        <v>16.3599</v>
      </c>
      <c r="K683" s="34">
        <v>0.91800000000000004</v>
      </c>
      <c r="L683" s="34">
        <v>2.8210000000000002</v>
      </c>
      <c r="M683" s="34">
        <v>-3.6659999999999998E-2</v>
      </c>
      <c r="N683" s="34">
        <v>0</v>
      </c>
      <c r="O683" s="34">
        <v>12.620900000000001</v>
      </c>
      <c r="P683" s="56">
        <v>575.37</v>
      </c>
      <c r="Q683" s="34">
        <v>12.620900000000001</v>
      </c>
      <c r="R683" s="34">
        <v>575.37</v>
      </c>
      <c r="S683" s="61">
        <v>2.193527643081843E-2</v>
      </c>
      <c r="T683" s="68">
        <v>44.47</v>
      </c>
      <c r="U683" s="68">
        <v>0.97546174287849552</v>
      </c>
      <c r="V683" s="69">
        <v>1316.1165858491058</v>
      </c>
      <c r="W683" s="181">
        <v>58.527704572709737</v>
      </c>
    </row>
    <row r="684" spans="1:23" x14ac:dyDescent="0.2">
      <c r="A684" s="279"/>
      <c r="B684" s="23">
        <v>677</v>
      </c>
      <c r="C684" s="80" t="s">
        <v>856</v>
      </c>
      <c r="D684" s="88">
        <v>3.6</v>
      </c>
      <c r="E684" s="20">
        <v>432</v>
      </c>
      <c r="F684" s="26" t="s">
        <v>867</v>
      </c>
      <c r="G684" s="26" t="s">
        <v>96</v>
      </c>
      <c r="H684" s="23">
        <v>20</v>
      </c>
      <c r="I684" s="23">
        <v>1992</v>
      </c>
      <c r="J684" s="34">
        <f>SUM(K684+L684+M684+O684)</f>
        <v>29</v>
      </c>
      <c r="K684" s="34">
        <v>1.224</v>
      </c>
      <c r="L684" s="34">
        <v>3.2</v>
      </c>
      <c r="M684" s="34">
        <v>0.10199999999999999</v>
      </c>
      <c r="N684" s="34"/>
      <c r="O684" s="34">
        <v>24.474</v>
      </c>
      <c r="P684" s="56"/>
      <c r="Q684" s="34">
        <v>24.474</v>
      </c>
      <c r="R684" s="34">
        <v>1101.98</v>
      </c>
      <c r="S684" s="61">
        <f>Q684/R684</f>
        <v>2.2209114502985534E-2</v>
      </c>
      <c r="T684" s="67">
        <v>50.79</v>
      </c>
      <c r="U684" s="68">
        <f>S684*T684</f>
        <v>1.1280009256066352</v>
      </c>
      <c r="V684" s="69">
        <f>S684*60*1000</f>
        <v>1332.5468701791322</v>
      </c>
      <c r="W684" s="181">
        <f>V684*T684/1000</f>
        <v>67.680055536398129</v>
      </c>
    </row>
    <row r="685" spans="1:23" x14ac:dyDescent="0.2">
      <c r="A685" s="279"/>
      <c r="B685" s="23">
        <v>678</v>
      </c>
      <c r="C685" s="80" t="s">
        <v>845</v>
      </c>
      <c r="D685" s="88">
        <v>3.6</v>
      </c>
      <c r="E685" s="20">
        <v>432</v>
      </c>
      <c r="F685" s="26" t="s">
        <v>869</v>
      </c>
      <c r="G685" s="26" t="s">
        <v>96</v>
      </c>
      <c r="H685" s="23">
        <v>14</v>
      </c>
      <c r="I685" s="23">
        <v>1972</v>
      </c>
      <c r="J685" s="34">
        <f>SUM(K685+M685+O685)</f>
        <v>12.5999</v>
      </c>
      <c r="K685" s="34">
        <v>1.6879999999999999</v>
      </c>
      <c r="L685" s="34"/>
      <c r="M685" s="34">
        <v>-0.41310000000000002</v>
      </c>
      <c r="N685" s="34"/>
      <c r="O685" s="34">
        <v>11.324999999999999</v>
      </c>
      <c r="P685" s="56"/>
      <c r="Q685" s="34">
        <v>11.324999999999999</v>
      </c>
      <c r="R685" s="34">
        <v>508.13</v>
      </c>
      <c r="S685" s="61">
        <f>Q685/R685</f>
        <v>2.228760356601657E-2</v>
      </c>
      <c r="T685" s="67">
        <v>50.79</v>
      </c>
      <c r="U685" s="68">
        <f>S685*T685</f>
        <v>1.1319873851179816</v>
      </c>
      <c r="V685" s="69">
        <f>S685*60*1000</f>
        <v>1337.2562139609943</v>
      </c>
      <c r="W685" s="181">
        <f>V685*T685/1000</f>
        <v>67.919243107078898</v>
      </c>
    </row>
    <row r="686" spans="1:23" x14ac:dyDescent="0.2">
      <c r="A686" s="279"/>
      <c r="B686" s="23">
        <v>679</v>
      </c>
      <c r="C686" s="80" t="s">
        <v>845</v>
      </c>
      <c r="D686" s="88">
        <v>3.6</v>
      </c>
      <c r="E686" s="20">
        <v>432</v>
      </c>
      <c r="F686" s="26" t="s">
        <v>865</v>
      </c>
      <c r="G686" s="26" t="s">
        <v>96</v>
      </c>
      <c r="H686" s="23">
        <v>3</v>
      </c>
      <c r="I686" s="23">
        <v>1940</v>
      </c>
      <c r="J686" s="34">
        <v>2.8290000000000002</v>
      </c>
      <c r="K686" s="34"/>
      <c r="L686" s="34"/>
      <c r="M686" s="34"/>
      <c r="N686" s="34"/>
      <c r="O686" s="34">
        <v>2.8290000000000002</v>
      </c>
      <c r="P686" s="56"/>
      <c r="Q686" s="34">
        <v>2.8290000000000002</v>
      </c>
      <c r="R686" s="34">
        <v>125.4</v>
      </c>
      <c r="S686" s="61">
        <f>Q686/R686</f>
        <v>2.2559808612440193E-2</v>
      </c>
      <c r="T686" s="67">
        <v>50.79</v>
      </c>
      <c r="U686" s="68">
        <f>S686*T686</f>
        <v>1.1458126794258374</v>
      </c>
      <c r="V686" s="69">
        <f>S686*60*1000</f>
        <v>1353.5885167464116</v>
      </c>
      <c r="W686" s="181">
        <f>V686*T686/1000</f>
        <v>68.748760765550244</v>
      </c>
    </row>
    <row r="687" spans="1:23" x14ac:dyDescent="0.2">
      <c r="A687" s="279"/>
      <c r="B687" s="23">
        <v>680</v>
      </c>
      <c r="C687" s="80" t="s">
        <v>722</v>
      </c>
      <c r="D687" s="82">
        <v>3.9</v>
      </c>
      <c r="E687" s="20">
        <v>423</v>
      </c>
      <c r="F687" s="26" t="s">
        <v>750</v>
      </c>
      <c r="G687" s="26" t="s">
        <v>24</v>
      </c>
      <c r="H687" s="23">
        <v>81</v>
      </c>
      <c r="I687" s="23">
        <v>1961</v>
      </c>
      <c r="J687" s="34">
        <v>33.844999999999999</v>
      </c>
      <c r="K687" s="34">
        <v>3.3660000000000001</v>
      </c>
      <c r="L687" s="34">
        <v>0</v>
      </c>
      <c r="M687" s="34">
        <v>0.40600000000000003</v>
      </c>
      <c r="N687" s="34">
        <v>0</v>
      </c>
      <c r="O687" s="34">
        <v>30.478999999999999</v>
      </c>
      <c r="P687" s="56">
        <v>1344.76</v>
      </c>
      <c r="Q687" s="34">
        <v>30.478999999999999</v>
      </c>
      <c r="R687" s="34">
        <v>1344.76</v>
      </c>
      <c r="S687" s="61">
        <v>2.2665010856955888E-2</v>
      </c>
      <c r="T687" s="68">
        <v>44.47</v>
      </c>
      <c r="U687" s="68">
        <v>1.0079130328088284</v>
      </c>
      <c r="V687" s="69">
        <v>1359.9006514173532</v>
      </c>
      <c r="W687" s="181">
        <v>60.47478196852969</v>
      </c>
    </row>
    <row r="688" spans="1:23" x14ac:dyDescent="0.2">
      <c r="A688" s="279"/>
      <c r="B688" s="23">
        <v>681</v>
      </c>
      <c r="C688" s="80" t="s">
        <v>870</v>
      </c>
      <c r="D688" s="88">
        <v>3.6</v>
      </c>
      <c r="E688" s="20">
        <v>432</v>
      </c>
      <c r="F688" s="26" t="s">
        <v>872</v>
      </c>
      <c r="G688" s="26" t="s">
        <v>96</v>
      </c>
      <c r="H688" s="23">
        <v>6</v>
      </c>
      <c r="I688" s="23"/>
      <c r="J688" s="34">
        <f>SUM(K688+M688+O688)</f>
        <v>7.1219999999999999</v>
      </c>
      <c r="K688" s="34"/>
      <c r="L688" s="34"/>
      <c r="M688" s="34"/>
      <c r="N688" s="34"/>
      <c r="O688" s="34">
        <v>7.1219999999999999</v>
      </c>
      <c r="P688" s="56"/>
      <c r="Q688" s="34">
        <v>7.1219999999999999</v>
      </c>
      <c r="R688" s="34">
        <v>314.12</v>
      </c>
      <c r="S688" s="61">
        <f>Q688/R688</f>
        <v>2.2672863873678849E-2</v>
      </c>
      <c r="T688" s="67">
        <v>50.79</v>
      </c>
      <c r="U688" s="68">
        <f>S688*T688</f>
        <v>1.1515547561441488</v>
      </c>
      <c r="V688" s="69">
        <f>S688*60*1000</f>
        <v>1360.3718324207309</v>
      </c>
      <c r="W688" s="181">
        <f>V688*T688/1000</f>
        <v>69.093285368648921</v>
      </c>
    </row>
    <row r="689" spans="1:23" x14ac:dyDescent="0.2">
      <c r="A689" s="279"/>
      <c r="B689" s="23">
        <v>682</v>
      </c>
      <c r="C689" s="80" t="s">
        <v>722</v>
      </c>
      <c r="D689" s="88">
        <v>3.9</v>
      </c>
      <c r="E689" s="20">
        <v>423</v>
      </c>
      <c r="F689" s="26" t="s">
        <v>751</v>
      </c>
      <c r="G689" s="26" t="s">
        <v>24</v>
      </c>
      <c r="H689" s="23">
        <v>4</v>
      </c>
      <c r="I689" s="23">
        <v>1954</v>
      </c>
      <c r="J689" s="34">
        <v>6.7834599999999998</v>
      </c>
      <c r="K689" s="34">
        <v>0.45900000000000002</v>
      </c>
      <c r="L689" s="34">
        <v>0</v>
      </c>
      <c r="M689" s="34">
        <v>-4.6800000000000001E-2</v>
      </c>
      <c r="N689" s="34">
        <v>0</v>
      </c>
      <c r="O689" s="34">
        <v>6.3244600000000002</v>
      </c>
      <c r="P689" s="56">
        <v>278.31</v>
      </c>
      <c r="Q689" s="34">
        <v>6.3239999999999998</v>
      </c>
      <c r="R689" s="34">
        <v>278.31</v>
      </c>
      <c r="S689" s="61">
        <v>2.2722862994502532E-2</v>
      </c>
      <c r="T689" s="68">
        <v>44.47</v>
      </c>
      <c r="U689" s="68">
        <v>1.0104857173655275</v>
      </c>
      <c r="V689" s="69">
        <v>1363.3717796701519</v>
      </c>
      <c r="W689" s="181">
        <v>60.629143041931655</v>
      </c>
    </row>
    <row r="690" spans="1:23" x14ac:dyDescent="0.2">
      <c r="A690" s="279"/>
      <c r="B690" s="23">
        <v>683</v>
      </c>
      <c r="C690" s="80" t="s">
        <v>875</v>
      </c>
      <c r="D690" s="88">
        <v>3.6</v>
      </c>
      <c r="E690" s="20">
        <v>432</v>
      </c>
      <c r="F690" s="26" t="s">
        <v>876</v>
      </c>
      <c r="G690" s="26" t="s">
        <v>96</v>
      </c>
      <c r="H690" s="23">
        <v>11</v>
      </c>
      <c r="I690" s="23"/>
      <c r="J690" s="34">
        <f>SUM(K690+M690+O690)</f>
        <v>12.217000000000001</v>
      </c>
      <c r="K690" s="34"/>
      <c r="L690" s="34"/>
      <c r="M690" s="34"/>
      <c r="N690" s="34"/>
      <c r="O690" s="34">
        <v>12.217000000000001</v>
      </c>
      <c r="P690" s="56"/>
      <c r="Q690" s="34">
        <v>12.217000000000001</v>
      </c>
      <c r="R690" s="34">
        <v>533.47</v>
      </c>
      <c r="S690" s="61">
        <f>Q690/R690</f>
        <v>2.2901006617054381E-2</v>
      </c>
      <c r="T690" s="67">
        <v>50.79</v>
      </c>
      <c r="U690" s="68">
        <f>S690*T690</f>
        <v>1.163142126080192</v>
      </c>
      <c r="V690" s="69">
        <f>S690*60*1000</f>
        <v>1374.0603970232628</v>
      </c>
      <c r="W690" s="181">
        <f>V690*T690/1000</f>
        <v>69.788527564811517</v>
      </c>
    </row>
    <row r="691" spans="1:23" x14ac:dyDescent="0.2">
      <c r="A691" s="279"/>
      <c r="B691" s="23">
        <v>684</v>
      </c>
      <c r="C691" s="80" t="s">
        <v>870</v>
      </c>
      <c r="D691" s="88">
        <v>3.6</v>
      </c>
      <c r="E691" s="20">
        <v>432</v>
      </c>
      <c r="F691" s="26" t="s">
        <v>871</v>
      </c>
      <c r="G691" s="26" t="s">
        <v>96</v>
      </c>
      <c r="H691" s="23">
        <v>6</v>
      </c>
      <c r="I691" s="23"/>
      <c r="J691" s="34">
        <f>SUM(K691+M691+O691)</f>
        <v>7.609</v>
      </c>
      <c r="K691" s="34"/>
      <c r="L691" s="34"/>
      <c r="M691" s="34"/>
      <c r="N691" s="34"/>
      <c r="O691" s="34">
        <v>7.609</v>
      </c>
      <c r="P691" s="56"/>
      <c r="Q691" s="34">
        <v>7.609</v>
      </c>
      <c r="R691" s="34">
        <v>321.16000000000003</v>
      </c>
      <c r="S691" s="61">
        <f>Q691/R691</f>
        <v>2.3692240627724497E-2</v>
      </c>
      <c r="T691" s="67">
        <v>50.79</v>
      </c>
      <c r="U691" s="68">
        <f>S691*T691</f>
        <v>1.2033289014821271</v>
      </c>
      <c r="V691" s="69">
        <f>S691*60*1000</f>
        <v>1421.5344376634698</v>
      </c>
      <c r="W691" s="181">
        <f>V691*T691/1000</f>
        <v>72.199734088927627</v>
      </c>
    </row>
    <row r="692" spans="1:23" ht="13.5" thickBot="1" x14ac:dyDescent="0.25">
      <c r="A692" s="280"/>
      <c r="B692" s="183">
        <v>685</v>
      </c>
      <c r="C692" s="184" t="s">
        <v>722</v>
      </c>
      <c r="D692" s="185">
        <v>3.9</v>
      </c>
      <c r="E692" s="21">
        <v>423</v>
      </c>
      <c r="F692" s="186" t="s">
        <v>752</v>
      </c>
      <c r="G692" s="186" t="s">
        <v>24</v>
      </c>
      <c r="H692" s="183">
        <v>24</v>
      </c>
      <c r="I692" s="183">
        <v>1961</v>
      </c>
      <c r="J692" s="31">
        <v>23.099999999999998</v>
      </c>
      <c r="K692" s="31">
        <v>1.8360000000000001</v>
      </c>
      <c r="L692" s="31">
        <v>0</v>
      </c>
      <c r="M692" s="31">
        <v>-0.18862999999999999</v>
      </c>
      <c r="N692" s="31">
        <v>0</v>
      </c>
      <c r="O692" s="31">
        <v>21.263999999999999</v>
      </c>
      <c r="P692" s="187">
        <v>886.96</v>
      </c>
      <c r="Q692" s="31">
        <v>21.263999999999999</v>
      </c>
      <c r="R692" s="31">
        <v>886.96</v>
      </c>
      <c r="S692" s="188">
        <v>2.3974023631279876E-2</v>
      </c>
      <c r="T692" s="189">
        <v>44.47</v>
      </c>
      <c r="U692" s="189">
        <v>1.066124830883016</v>
      </c>
      <c r="V692" s="190">
        <v>1438.4414178767927</v>
      </c>
      <c r="W692" s="191">
        <v>63.967489852980975</v>
      </c>
    </row>
    <row r="693" spans="1:23" x14ac:dyDescent="0.2">
      <c r="A693" s="266"/>
      <c r="B693" s="192">
        <v>687</v>
      </c>
      <c r="C693" s="50" t="s">
        <v>545</v>
      </c>
      <c r="D693" s="193">
        <v>3.9</v>
      </c>
      <c r="E693" s="50">
        <v>423</v>
      </c>
      <c r="F693" s="194" t="s">
        <v>576</v>
      </c>
      <c r="G693" s="194" t="s">
        <v>24</v>
      </c>
      <c r="H693" s="192">
        <v>12</v>
      </c>
      <c r="I693" s="192">
        <v>1958</v>
      </c>
      <c r="J693" s="195">
        <v>16.603999000000002</v>
      </c>
      <c r="K693" s="195">
        <v>1.1530199999999999</v>
      </c>
      <c r="L693" s="195">
        <v>1.878965</v>
      </c>
      <c r="M693" s="195">
        <v>-0.133019</v>
      </c>
      <c r="N693" s="195">
        <v>13.705033</v>
      </c>
      <c r="O693" s="195">
        <v>0</v>
      </c>
      <c r="P693" s="196">
        <v>641.11</v>
      </c>
      <c r="Q693" s="195">
        <v>3.7050010000000002</v>
      </c>
      <c r="R693" s="195">
        <v>266.2</v>
      </c>
      <c r="S693" s="197">
        <v>1.3918110443275735E-2</v>
      </c>
      <c r="T693" s="198">
        <v>51.338999999999999</v>
      </c>
      <c r="U693" s="199">
        <v>0.71454187204733288</v>
      </c>
      <c r="V693" s="200">
        <v>835.08662659654408</v>
      </c>
      <c r="W693" s="201">
        <v>42.872512322839974</v>
      </c>
    </row>
    <row r="694" spans="1:23" x14ac:dyDescent="0.2">
      <c r="A694" s="266"/>
      <c r="B694" s="192">
        <v>688</v>
      </c>
      <c r="C694" s="50" t="s">
        <v>545</v>
      </c>
      <c r="D694" s="193">
        <v>3.9</v>
      </c>
      <c r="E694" s="50">
        <v>423</v>
      </c>
      <c r="F694" s="194" t="s">
        <v>577</v>
      </c>
      <c r="G694" s="194" t="s">
        <v>24</v>
      </c>
      <c r="H694" s="192">
        <v>42</v>
      </c>
      <c r="I694" s="192">
        <v>1972</v>
      </c>
      <c r="J694" s="195">
        <v>30.946005</v>
      </c>
      <c r="K694" s="195">
        <v>2.0701429999999998</v>
      </c>
      <c r="L694" s="195">
        <v>3.3630339999999999</v>
      </c>
      <c r="M694" s="195">
        <v>-0.43814199999999998</v>
      </c>
      <c r="N694" s="195">
        <v>25.950970000000002</v>
      </c>
      <c r="O694" s="195">
        <v>0</v>
      </c>
      <c r="P694" s="196">
        <v>1209.33</v>
      </c>
      <c r="Q694" s="195">
        <v>11.527933000000001</v>
      </c>
      <c r="R694" s="195">
        <v>827.04</v>
      </c>
      <c r="S694" s="197">
        <v>1.3938785306635714E-2</v>
      </c>
      <c r="T694" s="198">
        <v>51.338999999999999</v>
      </c>
      <c r="U694" s="199">
        <v>0.71560329885737084</v>
      </c>
      <c r="V694" s="200">
        <v>836.32711839814283</v>
      </c>
      <c r="W694" s="201">
        <v>42.936197931442258</v>
      </c>
    </row>
    <row r="695" spans="1:23" x14ac:dyDescent="0.2">
      <c r="A695" s="266"/>
      <c r="B695" s="192">
        <v>689</v>
      </c>
      <c r="C695" s="50" t="s">
        <v>545</v>
      </c>
      <c r="D695" s="193">
        <v>3.9</v>
      </c>
      <c r="E695" s="50">
        <v>423</v>
      </c>
      <c r="F695" s="194" t="s">
        <v>578</v>
      </c>
      <c r="G695" s="194" t="s">
        <v>24</v>
      </c>
      <c r="H695" s="192">
        <v>7</v>
      </c>
      <c r="I695" s="192">
        <v>1955</v>
      </c>
      <c r="J695" s="195">
        <v>5.7580010000000001</v>
      </c>
      <c r="K695" s="195">
        <v>0</v>
      </c>
      <c r="L695" s="195">
        <v>0</v>
      </c>
      <c r="M695" s="195">
        <v>0</v>
      </c>
      <c r="N695" s="195">
        <v>5.7580010000000001</v>
      </c>
      <c r="O695" s="195">
        <v>0</v>
      </c>
      <c r="P695" s="196">
        <v>266.2</v>
      </c>
      <c r="Q695" s="195">
        <v>6.6970000000000001</v>
      </c>
      <c r="R695" s="195">
        <v>475.24</v>
      </c>
      <c r="S695" s="197">
        <v>1.4091827287265381E-2</v>
      </c>
      <c r="T695" s="198">
        <v>51.338999999999999</v>
      </c>
      <c r="U695" s="199">
        <v>0.7234603211009174</v>
      </c>
      <c r="V695" s="200">
        <v>845.50963723592292</v>
      </c>
      <c r="W695" s="201">
        <v>43.407619266055043</v>
      </c>
    </row>
    <row r="696" spans="1:23" x14ac:dyDescent="0.2">
      <c r="A696" s="266"/>
      <c r="B696" s="192">
        <v>690</v>
      </c>
      <c r="C696" s="50" t="s">
        <v>545</v>
      </c>
      <c r="D696" s="193">
        <v>3.9</v>
      </c>
      <c r="E696" s="50">
        <v>423</v>
      </c>
      <c r="F696" s="194" t="s">
        <v>579</v>
      </c>
      <c r="G696" s="194" t="s">
        <v>24</v>
      </c>
      <c r="H696" s="192">
        <v>12</v>
      </c>
      <c r="I696" s="192">
        <v>1955</v>
      </c>
      <c r="J696" s="195">
        <v>10.470001</v>
      </c>
      <c r="K696" s="195">
        <v>0</v>
      </c>
      <c r="L696" s="195">
        <v>0</v>
      </c>
      <c r="M696" s="195">
        <v>0</v>
      </c>
      <c r="N696" s="195">
        <v>10.470001</v>
      </c>
      <c r="O696" s="195">
        <v>0</v>
      </c>
      <c r="P696" s="196">
        <v>475.24</v>
      </c>
      <c r="Q696" s="195">
        <v>15.809184</v>
      </c>
      <c r="R696" s="195">
        <v>1119.6199999999999</v>
      </c>
      <c r="S696" s="197">
        <v>1.4120133616762832E-2</v>
      </c>
      <c r="T696" s="198">
        <v>51.338999999999999</v>
      </c>
      <c r="U696" s="199">
        <v>0.72491353975098705</v>
      </c>
      <c r="V696" s="200">
        <v>847.20801700576988</v>
      </c>
      <c r="W696" s="201">
        <v>43.49481238505922</v>
      </c>
    </row>
    <row r="697" spans="1:23" x14ac:dyDescent="0.2">
      <c r="A697" s="266"/>
      <c r="B697" s="192">
        <v>691</v>
      </c>
      <c r="C697" s="50" t="s">
        <v>545</v>
      </c>
      <c r="D697" s="193">
        <v>3.9</v>
      </c>
      <c r="E697" s="50">
        <v>423</v>
      </c>
      <c r="F697" s="194" t="s">
        <v>580</v>
      </c>
      <c r="G697" s="194" t="s">
        <v>24</v>
      </c>
      <c r="H697" s="192">
        <v>8</v>
      </c>
      <c r="I697" s="192">
        <v>1959</v>
      </c>
      <c r="J697" s="195">
        <v>7.94</v>
      </c>
      <c r="K697" s="195">
        <v>0</v>
      </c>
      <c r="L697" s="195">
        <v>0</v>
      </c>
      <c r="M697" s="195">
        <v>0</v>
      </c>
      <c r="N697" s="195">
        <v>7.94</v>
      </c>
      <c r="O697" s="195">
        <v>0</v>
      </c>
      <c r="P697" s="196">
        <v>359.86</v>
      </c>
      <c r="Q697" s="195">
        <v>2.9709989999999999</v>
      </c>
      <c r="R697" s="195">
        <v>209.16</v>
      </c>
      <c r="S697" s="197">
        <v>1.4204432013769364E-2</v>
      </c>
      <c r="T697" s="198">
        <v>51.338999999999999</v>
      </c>
      <c r="U697" s="199">
        <v>0.7292413351549053</v>
      </c>
      <c r="V697" s="200">
        <v>852.26592082616185</v>
      </c>
      <c r="W697" s="201">
        <v>43.75448010929432</v>
      </c>
    </row>
    <row r="698" spans="1:23" x14ac:dyDescent="0.2">
      <c r="A698" s="266"/>
      <c r="B698" s="192">
        <v>692</v>
      </c>
      <c r="C698" s="50" t="s">
        <v>503</v>
      </c>
      <c r="D698" s="202">
        <v>3.7</v>
      </c>
      <c r="E698" s="203">
        <v>429</v>
      </c>
      <c r="F698" s="194" t="s">
        <v>544</v>
      </c>
      <c r="G698" s="204" t="s">
        <v>24</v>
      </c>
      <c r="H698" s="192">
        <v>6</v>
      </c>
      <c r="I698" s="192">
        <v>1961</v>
      </c>
      <c r="J698" s="195">
        <v>4.53</v>
      </c>
      <c r="K698" s="195"/>
      <c r="L698" s="195"/>
      <c r="M698" s="195"/>
      <c r="N698" s="195">
        <v>0</v>
      </c>
      <c r="O698" s="195">
        <v>4.53</v>
      </c>
      <c r="P698" s="196">
        <v>186.85</v>
      </c>
      <c r="Q698" s="195">
        <v>4.53</v>
      </c>
      <c r="R698" s="195">
        <v>317.11</v>
      </c>
      <c r="S698" s="197">
        <v>1.428526378859071E-2</v>
      </c>
      <c r="T698" s="198">
        <v>57.878999999999998</v>
      </c>
      <c r="U698" s="199">
        <v>0.82681678281984161</v>
      </c>
      <c r="V698" s="200">
        <v>857.11582731544252</v>
      </c>
      <c r="W698" s="201">
        <v>49.609006969190496</v>
      </c>
    </row>
    <row r="699" spans="1:23" x14ac:dyDescent="0.2">
      <c r="A699" s="266"/>
      <c r="B699" s="192">
        <v>693</v>
      </c>
      <c r="C699" s="205" t="s">
        <v>41</v>
      </c>
      <c r="D699" s="202">
        <v>3.9</v>
      </c>
      <c r="E699" s="203">
        <v>423</v>
      </c>
      <c r="F699" s="206" t="s">
        <v>75</v>
      </c>
      <c r="G699" s="207" t="s">
        <v>24</v>
      </c>
      <c r="H699" s="203">
        <v>20</v>
      </c>
      <c r="I699" s="208" t="s">
        <v>43</v>
      </c>
      <c r="J699" s="209">
        <v>22.41</v>
      </c>
      <c r="K699" s="209">
        <v>2.44</v>
      </c>
      <c r="L699" s="209">
        <v>4.45</v>
      </c>
      <c r="M699" s="209"/>
      <c r="N699" s="195">
        <v>2.7935999999999996</v>
      </c>
      <c r="O699" s="195">
        <v>12.7264</v>
      </c>
      <c r="P699" s="210">
        <v>1079.8800000000001</v>
      </c>
      <c r="Q699" s="209">
        <v>15.52</v>
      </c>
      <c r="R699" s="211">
        <v>1079.8800000000001</v>
      </c>
      <c r="S699" s="197">
        <f>Q699/R699</f>
        <v>1.4371967255620993E-2</v>
      </c>
      <c r="T699" s="198">
        <v>56</v>
      </c>
      <c r="U699" s="199">
        <f>S699*T699</f>
        <v>0.80483016631477555</v>
      </c>
      <c r="V699" s="200">
        <f>S699*60*1000</f>
        <v>862.31803533725963</v>
      </c>
      <c r="W699" s="201">
        <f>V699*T699/1000</f>
        <v>48.289809978886538</v>
      </c>
    </row>
    <row r="700" spans="1:23" x14ac:dyDescent="0.2">
      <c r="A700" s="266"/>
      <c r="B700" s="192">
        <v>694</v>
      </c>
      <c r="C700" s="50" t="s">
        <v>545</v>
      </c>
      <c r="D700" s="193">
        <v>3.9</v>
      </c>
      <c r="E700" s="50">
        <v>423</v>
      </c>
      <c r="F700" s="194" t="s">
        <v>581</v>
      </c>
      <c r="G700" s="194" t="s">
        <v>24</v>
      </c>
      <c r="H700" s="192">
        <v>142</v>
      </c>
      <c r="I700" s="192">
        <v>1982</v>
      </c>
      <c r="J700" s="195">
        <v>83.203993999999994</v>
      </c>
      <c r="K700" s="195">
        <v>17.751740000000002</v>
      </c>
      <c r="L700" s="195">
        <v>3.1879050000000002</v>
      </c>
      <c r="M700" s="195">
        <v>-12.192746</v>
      </c>
      <c r="N700" s="195">
        <v>74.457094999999995</v>
      </c>
      <c r="O700" s="195">
        <v>0</v>
      </c>
      <c r="P700" s="196">
        <v>3343.95</v>
      </c>
      <c r="Q700" s="195">
        <v>2.3250000000000002</v>
      </c>
      <c r="R700" s="195">
        <v>161.66</v>
      </c>
      <c r="S700" s="197">
        <v>1.4382036372633925E-2</v>
      </c>
      <c r="T700" s="198">
        <v>51.338999999999999</v>
      </c>
      <c r="U700" s="199">
        <v>0.73835936533465307</v>
      </c>
      <c r="V700" s="200">
        <v>862.92218235803557</v>
      </c>
      <c r="W700" s="201">
        <v>44.301561920079187</v>
      </c>
    </row>
    <row r="701" spans="1:23" x14ac:dyDescent="0.2">
      <c r="A701" s="266"/>
      <c r="B701" s="192">
        <v>695</v>
      </c>
      <c r="C701" s="50" t="s">
        <v>545</v>
      </c>
      <c r="D701" s="193">
        <v>3.9</v>
      </c>
      <c r="E701" s="50">
        <v>423</v>
      </c>
      <c r="F701" s="194" t="s">
        <v>582</v>
      </c>
      <c r="G701" s="194" t="s">
        <v>24</v>
      </c>
      <c r="H701" s="192">
        <v>8</v>
      </c>
      <c r="I701" s="192">
        <v>1952</v>
      </c>
      <c r="J701" s="195">
        <v>4.6670020000000001</v>
      </c>
      <c r="K701" s="195">
        <v>0</v>
      </c>
      <c r="L701" s="195">
        <v>0</v>
      </c>
      <c r="M701" s="195">
        <v>0</v>
      </c>
      <c r="N701" s="195">
        <v>4.6670020000000001</v>
      </c>
      <c r="O701" s="195">
        <v>0</v>
      </c>
      <c r="P701" s="196">
        <v>209.16</v>
      </c>
      <c r="Q701" s="195">
        <v>9.0010499999999993</v>
      </c>
      <c r="R701" s="195">
        <v>620.24</v>
      </c>
      <c r="S701" s="197">
        <v>1.4512204952921449E-2</v>
      </c>
      <c r="T701" s="198">
        <v>51.338999999999999</v>
      </c>
      <c r="U701" s="199">
        <v>0.74504209007803424</v>
      </c>
      <c r="V701" s="200">
        <v>870.73229717528704</v>
      </c>
      <c r="W701" s="201">
        <v>44.702525404682063</v>
      </c>
    </row>
    <row r="702" spans="1:23" x14ac:dyDescent="0.2">
      <c r="A702" s="266"/>
      <c r="B702" s="192">
        <v>696</v>
      </c>
      <c r="C702" s="50" t="s">
        <v>691</v>
      </c>
      <c r="D702" s="202">
        <v>3.1</v>
      </c>
      <c r="E702" s="203">
        <v>447</v>
      </c>
      <c r="F702" s="212" t="s">
        <v>721</v>
      </c>
      <c r="G702" s="194" t="s">
        <v>24</v>
      </c>
      <c r="H702" s="192">
        <v>30</v>
      </c>
      <c r="I702" s="192">
        <v>1989</v>
      </c>
      <c r="J702" s="195">
        <v>31.864999999999998</v>
      </c>
      <c r="K702" s="195">
        <v>2.95</v>
      </c>
      <c r="L702" s="195">
        <v>5.77</v>
      </c>
      <c r="M702" s="195">
        <v>-0.19</v>
      </c>
      <c r="N702" s="195"/>
      <c r="O702" s="195">
        <v>23.34</v>
      </c>
      <c r="P702" s="196">
        <v>1601.08</v>
      </c>
      <c r="Q702" s="195">
        <v>23.34</v>
      </c>
      <c r="R702" s="195">
        <v>1601.08</v>
      </c>
      <c r="S702" s="197">
        <v>1.4577660079446374E-2</v>
      </c>
      <c r="T702" s="198">
        <v>70.305000000000007</v>
      </c>
      <c r="U702" s="199">
        <v>1.0248823918854775</v>
      </c>
      <c r="V702" s="200">
        <v>874.65960476678242</v>
      </c>
      <c r="W702" s="201">
        <v>61.492943513128644</v>
      </c>
    </row>
    <row r="703" spans="1:23" x14ac:dyDescent="0.2">
      <c r="A703" s="266"/>
      <c r="B703" s="192">
        <v>697</v>
      </c>
      <c r="C703" s="205" t="s">
        <v>41</v>
      </c>
      <c r="D703" s="202">
        <v>3.9</v>
      </c>
      <c r="E703" s="203">
        <v>423</v>
      </c>
      <c r="F703" s="206" t="s">
        <v>76</v>
      </c>
      <c r="G703" s="207" t="s">
        <v>24</v>
      </c>
      <c r="H703" s="203">
        <v>12</v>
      </c>
      <c r="I703" s="208" t="s">
        <v>43</v>
      </c>
      <c r="J703" s="209">
        <v>12.2</v>
      </c>
      <c r="K703" s="209">
        <v>0.52</v>
      </c>
      <c r="L703" s="209">
        <v>2.5499999999999998</v>
      </c>
      <c r="M703" s="209"/>
      <c r="N703" s="195">
        <v>1.6434</v>
      </c>
      <c r="O703" s="195">
        <v>7.486600000000001</v>
      </c>
      <c r="P703" s="210">
        <v>617.34</v>
      </c>
      <c r="Q703" s="209">
        <v>9.1300000000000008</v>
      </c>
      <c r="R703" s="211">
        <v>617.34</v>
      </c>
      <c r="S703" s="197">
        <f>Q703/R703</f>
        <v>1.4789257135452101E-2</v>
      </c>
      <c r="T703" s="198">
        <v>56</v>
      </c>
      <c r="U703" s="199">
        <f>S703*T703</f>
        <v>0.82819839958531771</v>
      </c>
      <c r="V703" s="200">
        <f>S703*60*1000</f>
        <v>887.35542812712606</v>
      </c>
      <c r="W703" s="201">
        <f>V703*T703/1000</f>
        <v>49.691903975119061</v>
      </c>
    </row>
    <row r="704" spans="1:23" x14ac:dyDescent="0.2">
      <c r="A704" s="266"/>
      <c r="B704" s="192">
        <v>698</v>
      </c>
      <c r="C704" s="50" t="s">
        <v>545</v>
      </c>
      <c r="D704" s="193">
        <v>3.9</v>
      </c>
      <c r="E704" s="50">
        <v>423</v>
      </c>
      <c r="F704" s="194" t="s">
        <v>583</v>
      </c>
      <c r="G704" s="194" t="s">
        <v>24</v>
      </c>
      <c r="H704" s="192">
        <v>8</v>
      </c>
      <c r="I704" s="192">
        <v>1961</v>
      </c>
      <c r="J704" s="195">
        <v>8.3660019999999999</v>
      </c>
      <c r="K704" s="195">
        <v>0</v>
      </c>
      <c r="L704" s="195">
        <v>0</v>
      </c>
      <c r="M704" s="195">
        <v>0</v>
      </c>
      <c r="N704" s="195">
        <v>8.3660019999999999</v>
      </c>
      <c r="O704" s="195">
        <v>0</v>
      </c>
      <c r="P704" s="196">
        <v>361.18</v>
      </c>
      <c r="Q704" s="195">
        <v>4.712834</v>
      </c>
      <c r="R704" s="195">
        <v>316.22000000000003</v>
      </c>
      <c r="S704" s="197">
        <v>1.4903655682752513E-2</v>
      </c>
      <c r="T704" s="198">
        <v>51.338999999999999</v>
      </c>
      <c r="U704" s="199">
        <v>0.76513877909683126</v>
      </c>
      <c r="V704" s="200">
        <v>894.21934096515076</v>
      </c>
      <c r="W704" s="201">
        <v>45.908326745809873</v>
      </c>
    </row>
    <row r="705" spans="1:23" x14ac:dyDescent="0.2">
      <c r="A705" s="266"/>
      <c r="B705" s="192">
        <v>699</v>
      </c>
      <c r="C705" s="50" t="s">
        <v>545</v>
      </c>
      <c r="D705" s="193">
        <v>3.9</v>
      </c>
      <c r="E705" s="50">
        <v>423</v>
      </c>
      <c r="F705" s="194" t="s">
        <v>584</v>
      </c>
      <c r="G705" s="194" t="s">
        <v>24</v>
      </c>
      <c r="H705" s="192">
        <v>12</v>
      </c>
      <c r="I705" s="192">
        <v>1956</v>
      </c>
      <c r="J705" s="195">
        <v>14.968008000000001</v>
      </c>
      <c r="K705" s="195">
        <v>0.62892000000000003</v>
      </c>
      <c r="L705" s="195">
        <v>0.19231200000000001</v>
      </c>
      <c r="M705" s="195">
        <v>-1.6919E-2</v>
      </c>
      <c r="N705" s="195">
        <v>14.163695000000001</v>
      </c>
      <c r="O705" s="195">
        <v>0</v>
      </c>
      <c r="P705" s="196">
        <v>569.76</v>
      </c>
      <c r="Q705" s="195">
        <v>5.4050000000000002</v>
      </c>
      <c r="R705" s="195">
        <v>359.86</v>
      </c>
      <c r="S705" s="197">
        <v>1.5019729894959151E-2</v>
      </c>
      <c r="T705" s="198">
        <v>51.338999999999999</v>
      </c>
      <c r="U705" s="199">
        <v>0.77109791307730779</v>
      </c>
      <c r="V705" s="200">
        <v>901.18379369754905</v>
      </c>
      <c r="W705" s="201">
        <v>46.26587478463847</v>
      </c>
    </row>
    <row r="706" spans="1:23" x14ac:dyDescent="0.2">
      <c r="A706" s="266"/>
      <c r="B706" s="192">
        <v>700</v>
      </c>
      <c r="C706" s="50" t="s">
        <v>691</v>
      </c>
      <c r="D706" s="202">
        <v>3.1</v>
      </c>
      <c r="E706" s="203">
        <v>447</v>
      </c>
      <c r="F706" s="212" t="s">
        <v>718</v>
      </c>
      <c r="G706" s="194" t="s">
        <v>24</v>
      </c>
      <c r="H706" s="192">
        <v>32</v>
      </c>
      <c r="I706" s="192">
        <v>1978</v>
      </c>
      <c r="J706" s="195">
        <v>36.994</v>
      </c>
      <c r="K706" s="195">
        <v>2.61</v>
      </c>
      <c r="L706" s="195">
        <v>6.85</v>
      </c>
      <c r="M706" s="195">
        <v>0.1</v>
      </c>
      <c r="N706" s="195"/>
      <c r="O706" s="195">
        <v>27.44</v>
      </c>
      <c r="P706" s="196">
        <v>1793.96</v>
      </c>
      <c r="Q706" s="195">
        <v>27.44</v>
      </c>
      <c r="R706" s="195">
        <v>1793.96</v>
      </c>
      <c r="S706" s="197">
        <v>1.5295770251287654E-2</v>
      </c>
      <c r="T706" s="198">
        <v>70.305000000000007</v>
      </c>
      <c r="U706" s="199">
        <v>1.0753691275167787</v>
      </c>
      <c r="V706" s="200">
        <v>917.74621507725931</v>
      </c>
      <c r="W706" s="201">
        <v>64.522147651006719</v>
      </c>
    </row>
    <row r="707" spans="1:23" x14ac:dyDescent="0.2">
      <c r="A707" s="266"/>
      <c r="B707" s="192">
        <v>701</v>
      </c>
      <c r="C707" s="50" t="s">
        <v>691</v>
      </c>
      <c r="D707" s="202">
        <v>3.1</v>
      </c>
      <c r="E707" s="203">
        <v>447</v>
      </c>
      <c r="F707" s="212" t="s">
        <v>713</v>
      </c>
      <c r="G707" s="194" t="s">
        <v>24</v>
      </c>
      <c r="H707" s="192">
        <v>40</v>
      </c>
      <c r="I707" s="192">
        <v>1972</v>
      </c>
      <c r="J707" s="195">
        <v>36.149000000000001</v>
      </c>
      <c r="K707" s="195">
        <v>2.3199999999999998</v>
      </c>
      <c r="L707" s="195">
        <v>6.31</v>
      </c>
      <c r="M707" s="195">
        <v>0.57999999999999996</v>
      </c>
      <c r="N707" s="195"/>
      <c r="O707" s="195">
        <v>26.93</v>
      </c>
      <c r="P707" s="196">
        <v>1745.13</v>
      </c>
      <c r="Q707" s="195">
        <v>26.93</v>
      </c>
      <c r="R707" s="195">
        <v>1745.13</v>
      </c>
      <c r="S707" s="197">
        <v>1.5431515130677942E-2</v>
      </c>
      <c r="T707" s="198">
        <v>70.305000000000007</v>
      </c>
      <c r="U707" s="199">
        <v>1.0849126712623129</v>
      </c>
      <c r="V707" s="200">
        <v>925.8909078406765</v>
      </c>
      <c r="W707" s="201">
        <v>65.094760275738764</v>
      </c>
    </row>
    <row r="708" spans="1:23" x14ac:dyDescent="0.2">
      <c r="A708" s="266"/>
      <c r="B708" s="192">
        <v>702</v>
      </c>
      <c r="C708" s="205" t="s">
        <v>41</v>
      </c>
      <c r="D708" s="202">
        <v>3.9</v>
      </c>
      <c r="E708" s="203">
        <v>423</v>
      </c>
      <c r="F708" s="206" t="s">
        <v>77</v>
      </c>
      <c r="G708" s="207" t="s">
        <v>24</v>
      </c>
      <c r="H708" s="203">
        <v>17</v>
      </c>
      <c r="I708" s="213" t="s">
        <v>43</v>
      </c>
      <c r="J708" s="209">
        <v>24.81</v>
      </c>
      <c r="K708" s="209">
        <v>1.86</v>
      </c>
      <c r="L708" s="209">
        <v>2.97</v>
      </c>
      <c r="M708" s="209">
        <v>4.72</v>
      </c>
      <c r="N708" s="195">
        <v>2.3291999999999997</v>
      </c>
      <c r="O708" s="195">
        <v>12.930999999999999</v>
      </c>
      <c r="P708" s="214">
        <v>948</v>
      </c>
      <c r="Q708" s="209">
        <v>12.94</v>
      </c>
      <c r="R708" s="215">
        <v>814.13</v>
      </c>
      <c r="S708" s="197">
        <f>Q708/R708</f>
        <v>1.5894267500276369E-2</v>
      </c>
      <c r="T708" s="198">
        <v>56</v>
      </c>
      <c r="U708" s="199">
        <f>S708*T708</f>
        <v>0.8900789800154767</v>
      </c>
      <c r="V708" s="200">
        <f>S708*60*1000</f>
        <v>953.65605001658218</v>
      </c>
      <c r="W708" s="201">
        <f>V708*T708/1000</f>
        <v>53.404738800928598</v>
      </c>
    </row>
    <row r="709" spans="1:23" x14ac:dyDescent="0.2">
      <c r="A709" s="266"/>
      <c r="B709" s="192">
        <v>703</v>
      </c>
      <c r="C709" s="50" t="s">
        <v>292</v>
      </c>
      <c r="D709" s="202">
        <v>3.9</v>
      </c>
      <c r="E709" s="203">
        <v>423</v>
      </c>
      <c r="F709" s="194" t="s">
        <v>328</v>
      </c>
      <c r="G709" s="194"/>
      <c r="H709" s="192">
        <v>55</v>
      </c>
      <c r="I709" s="192">
        <v>1977</v>
      </c>
      <c r="J709" s="195">
        <v>52.74</v>
      </c>
      <c r="K709" s="195">
        <v>3.8892600000000002</v>
      </c>
      <c r="L709" s="195">
        <v>13.200749</v>
      </c>
      <c r="M709" s="195">
        <v>0</v>
      </c>
      <c r="N709" s="195">
        <v>0</v>
      </c>
      <c r="O709" s="195">
        <v>35.650002000000001</v>
      </c>
      <c r="P709" s="196">
        <v>2217.3200000000002</v>
      </c>
      <c r="Q709" s="195">
        <v>35.650002000000001</v>
      </c>
      <c r="R709" s="195">
        <v>2217.3200000000002</v>
      </c>
      <c r="S709" s="197">
        <v>1.6077968899392059E-2</v>
      </c>
      <c r="T709" s="198">
        <v>53.41</v>
      </c>
      <c r="U709" s="199">
        <v>0.85872431891652978</v>
      </c>
      <c r="V709" s="200">
        <v>964.67813396352358</v>
      </c>
      <c r="W709" s="201">
        <v>51.523459134991789</v>
      </c>
    </row>
    <row r="710" spans="1:23" x14ac:dyDescent="0.2">
      <c r="A710" s="266"/>
      <c r="B710" s="192">
        <v>704</v>
      </c>
      <c r="C710" s="50" t="s">
        <v>141</v>
      </c>
      <c r="D710" s="193">
        <v>3.3</v>
      </c>
      <c r="E710" s="50">
        <v>411</v>
      </c>
      <c r="F710" s="216" t="s">
        <v>176</v>
      </c>
      <c r="G710" s="194" t="s">
        <v>24</v>
      </c>
      <c r="H710" s="192">
        <v>9</v>
      </c>
      <c r="I710" s="192">
        <v>1989</v>
      </c>
      <c r="J710" s="195">
        <v>10.84</v>
      </c>
      <c r="K710" s="195">
        <v>0.74</v>
      </c>
      <c r="L710" s="195">
        <v>0.2223</v>
      </c>
      <c r="M710" s="195"/>
      <c r="N710" s="195">
        <v>1.7781</v>
      </c>
      <c r="O710" s="195">
        <v>8.1</v>
      </c>
      <c r="P710" s="196">
        <v>727.62</v>
      </c>
      <c r="Q710" s="195">
        <v>3.84</v>
      </c>
      <c r="R710" s="195">
        <v>236.04</v>
      </c>
      <c r="S710" s="197">
        <v>1.626842907981698E-2</v>
      </c>
      <c r="T710" s="198">
        <v>92.105000000000004</v>
      </c>
      <c r="U710" s="199">
        <v>1.4984036603965429</v>
      </c>
      <c r="V710" s="200">
        <v>976.10574478901879</v>
      </c>
      <c r="W710" s="201">
        <v>89.904219623792585</v>
      </c>
    </row>
    <row r="711" spans="1:23" x14ac:dyDescent="0.2">
      <c r="A711" s="266"/>
      <c r="B711" s="192">
        <v>705</v>
      </c>
      <c r="C711" s="217" t="s">
        <v>70</v>
      </c>
      <c r="D711" s="202">
        <v>3.9</v>
      </c>
      <c r="E711" s="203">
        <v>423</v>
      </c>
      <c r="F711" s="206" t="s">
        <v>78</v>
      </c>
      <c r="G711" s="207" t="s">
        <v>24</v>
      </c>
      <c r="H711" s="203">
        <v>47</v>
      </c>
      <c r="I711" s="208" t="s">
        <v>43</v>
      </c>
      <c r="J711" s="209">
        <v>34</v>
      </c>
      <c r="K711" s="209">
        <v>2.17</v>
      </c>
      <c r="L711" s="209">
        <v>5.81</v>
      </c>
      <c r="M711" s="209">
        <v>0.18</v>
      </c>
      <c r="N711" s="195">
        <v>4.5593999999999992</v>
      </c>
      <c r="O711" s="195">
        <v>21.280999999999999</v>
      </c>
      <c r="P711" s="218">
        <v>1586.55</v>
      </c>
      <c r="Q711" s="209">
        <v>25.33</v>
      </c>
      <c r="R711" s="219">
        <v>1555.54</v>
      </c>
      <c r="S711" s="197">
        <f>Q711/R711</f>
        <v>1.6283734265914087E-2</v>
      </c>
      <c r="T711" s="198">
        <v>56</v>
      </c>
      <c r="U711" s="199">
        <f>S711*T711</f>
        <v>0.91188911889118884</v>
      </c>
      <c r="V711" s="200">
        <f>S711*60*1000</f>
        <v>977.02405595484515</v>
      </c>
      <c r="W711" s="201">
        <f>V711*T711/1000</f>
        <v>54.713347133471324</v>
      </c>
    </row>
    <row r="712" spans="1:23" x14ac:dyDescent="0.2">
      <c r="A712" s="266"/>
      <c r="B712" s="192">
        <v>706</v>
      </c>
      <c r="C712" s="50" t="s">
        <v>420</v>
      </c>
      <c r="D712" s="193">
        <v>4.58</v>
      </c>
      <c r="E712" s="50">
        <v>402.6</v>
      </c>
      <c r="F712" s="194" t="s">
        <v>451</v>
      </c>
      <c r="G712" s="194" t="s">
        <v>24</v>
      </c>
      <c r="H712" s="192">
        <v>45</v>
      </c>
      <c r="I712" s="192" t="s">
        <v>43</v>
      </c>
      <c r="J712" s="195">
        <v>59.212004000000007</v>
      </c>
      <c r="K712" s="195">
        <v>3.774</v>
      </c>
      <c r="L712" s="195">
        <v>8.7546370000000007</v>
      </c>
      <c r="M712" s="195">
        <v>-0.91800000000000004</v>
      </c>
      <c r="N712" s="195">
        <v>0</v>
      </c>
      <c r="O712" s="195">
        <v>47.601367000000003</v>
      </c>
      <c r="P712" s="196">
        <v>2889.38</v>
      </c>
      <c r="Q712" s="195">
        <v>47.601367000000003</v>
      </c>
      <c r="R712" s="195">
        <v>2889.38</v>
      </c>
      <c r="S712" s="197">
        <v>1.6474595587980811E-2</v>
      </c>
      <c r="T712" s="198">
        <v>50.1</v>
      </c>
      <c r="U712" s="199">
        <v>0.82537723895783865</v>
      </c>
      <c r="V712" s="200">
        <v>988.47573527884867</v>
      </c>
      <c r="W712" s="201">
        <v>49.522634337470322</v>
      </c>
    </row>
    <row r="713" spans="1:23" x14ac:dyDescent="0.2">
      <c r="A713" s="266"/>
      <c r="B713" s="192">
        <v>707</v>
      </c>
      <c r="C713" s="50" t="s">
        <v>420</v>
      </c>
      <c r="D713" s="193">
        <v>4.58</v>
      </c>
      <c r="E713" s="50">
        <v>402.6</v>
      </c>
      <c r="F713" s="194" t="s">
        <v>452</v>
      </c>
      <c r="G713" s="194" t="s">
        <v>24</v>
      </c>
      <c r="H713" s="192">
        <v>55</v>
      </c>
      <c r="I713" s="192" t="s">
        <v>43</v>
      </c>
      <c r="J713" s="195">
        <v>55.873999000000012</v>
      </c>
      <c r="K713" s="195">
        <v>4.4880000000000004</v>
      </c>
      <c r="L713" s="195">
        <v>9.2750719999999998</v>
      </c>
      <c r="M713" s="195">
        <v>0.10199999999999999</v>
      </c>
      <c r="N713" s="195">
        <v>0</v>
      </c>
      <c r="O713" s="195">
        <v>42.008927000000007</v>
      </c>
      <c r="P713" s="196">
        <v>2541.46</v>
      </c>
      <c r="Q713" s="195">
        <v>42.008927000000007</v>
      </c>
      <c r="R713" s="195">
        <v>2541.46</v>
      </c>
      <c r="S713" s="197">
        <v>1.6529446459908875E-2</v>
      </c>
      <c r="T713" s="198">
        <v>50.1</v>
      </c>
      <c r="U713" s="199">
        <v>0.82812526764143468</v>
      </c>
      <c r="V713" s="200">
        <v>991.7667875945325</v>
      </c>
      <c r="W713" s="201">
        <v>49.687516058486082</v>
      </c>
    </row>
    <row r="714" spans="1:23" x14ac:dyDescent="0.2">
      <c r="A714" s="266"/>
      <c r="B714" s="192">
        <v>708</v>
      </c>
      <c r="C714" s="50" t="s">
        <v>420</v>
      </c>
      <c r="D714" s="193">
        <v>4.58</v>
      </c>
      <c r="E714" s="50">
        <v>402.6</v>
      </c>
      <c r="F714" s="194" t="s">
        <v>453</v>
      </c>
      <c r="G714" s="194" t="s">
        <v>24</v>
      </c>
      <c r="H714" s="192">
        <v>27</v>
      </c>
      <c r="I714" s="192" t="s">
        <v>43</v>
      </c>
      <c r="J714" s="195">
        <v>23.247</v>
      </c>
      <c r="K714" s="195">
        <v>0.51</v>
      </c>
      <c r="L714" s="195">
        <v>0.27</v>
      </c>
      <c r="M714" s="195">
        <v>-0.153</v>
      </c>
      <c r="N714" s="195">
        <v>0</v>
      </c>
      <c r="O714" s="195">
        <v>22.62</v>
      </c>
      <c r="P714" s="196">
        <v>1364.56</v>
      </c>
      <c r="Q714" s="195">
        <v>22.62</v>
      </c>
      <c r="R714" s="195">
        <v>1364.56</v>
      </c>
      <c r="S714" s="197">
        <v>1.6576771999765493E-2</v>
      </c>
      <c r="T714" s="198">
        <v>50.1</v>
      </c>
      <c r="U714" s="199">
        <v>0.83049627718825125</v>
      </c>
      <c r="V714" s="200">
        <v>994.60631998592964</v>
      </c>
      <c r="W714" s="201">
        <v>49.829776631295076</v>
      </c>
    </row>
    <row r="715" spans="1:23" x14ac:dyDescent="0.2">
      <c r="A715" s="266"/>
      <c r="B715" s="192">
        <v>709</v>
      </c>
      <c r="C715" s="50" t="s">
        <v>691</v>
      </c>
      <c r="D715" s="202">
        <v>3.1</v>
      </c>
      <c r="E715" s="203">
        <v>447</v>
      </c>
      <c r="F715" s="212" t="s">
        <v>717</v>
      </c>
      <c r="G715" s="194" t="s">
        <v>24</v>
      </c>
      <c r="H715" s="192">
        <v>9</v>
      </c>
      <c r="I715" s="192">
        <v>1990</v>
      </c>
      <c r="J715" s="195">
        <v>10.805999999999999</v>
      </c>
      <c r="K715" s="195">
        <v>0.74</v>
      </c>
      <c r="L715" s="195">
        <v>1.28</v>
      </c>
      <c r="M715" s="195">
        <v>0.23</v>
      </c>
      <c r="N715" s="195"/>
      <c r="O715" s="195">
        <v>8.56</v>
      </c>
      <c r="P715" s="196">
        <v>513.42999999999995</v>
      </c>
      <c r="Q715" s="195">
        <v>8.56</v>
      </c>
      <c r="R715" s="195">
        <v>513.42999999999995</v>
      </c>
      <c r="S715" s="197">
        <v>1.6672185107999147E-2</v>
      </c>
      <c r="T715" s="198">
        <v>70.305000000000007</v>
      </c>
      <c r="U715" s="199">
        <v>1.1721379740178801</v>
      </c>
      <c r="V715" s="200">
        <v>1000.3311064799487</v>
      </c>
      <c r="W715" s="201">
        <v>70.328278441072811</v>
      </c>
    </row>
    <row r="716" spans="1:23" x14ac:dyDescent="0.2">
      <c r="A716" s="266"/>
      <c r="B716" s="192">
        <v>710</v>
      </c>
      <c r="C716" s="50" t="s">
        <v>420</v>
      </c>
      <c r="D716" s="193">
        <v>4.58</v>
      </c>
      <c r="E716" s="50">
        <v>402.6</v>
      </c>
      <c r="F716" s="194" t="s">
        <v>454</v>
      </c>
      <c r="G716" s="194" t="s">
        <v>24</v>
      </c>
      <c r="H716" s="192">
        <v>29</v>
      </c>
      <c r="I716" s="192" t="s">
        <v>43</v>
      </c>
      <c r="J716" s="195">
        <v>29.513003000000005</v>
      </c>
      <c r="K716" s="195">
        <v>2.1930000000000001</v>
      </c>
      <c r="L716" s="195">
        <v>2.1497100000000002</v>
      </c>
      <c r="M716" s="195">
        <v>-5.0999999999999997E-2</v>
      </c>
      <c r="N716" s="195">
        <v>0</v>
      </c>
      <c r="O716" s="195">
        <v>25.221293000000003</v>
      </c>
      <c r="P716" s="196">
        <v>1499.23</v>
      </c>
      <c r="Q716" s="195">
        <v>25.221293000000003</v>
      </c>
      <c r="R716" s="195">
        <v>1499.23</v>
      </c>
      <c r="S716" s="197">
        <v>1.6822831053274017E-2</v>
      </c>
      <c r="T716" s="198">
        <v>50.1</v>
      </c>
      <c r="U716" s="199">
        <v>0.84282383576902831</v>
      </c>
      <c r="V716" s="200">
        <v>1009.369863196441</v>
      </c>
      <c r="W716" s="201">
        <v>50.569430146141691</v>
      </c>
    </row>
    <row r="717" spans="1:23" x14ac:dyDescent="0.2">
      <c r="A717" s="266"/>
      <c r="B717" s="192">
        <v>711</v>
      </c>
      <c r="C717" s="205" t="s">
        <v>41</v>
      </c>
      <c r="D717" s="202">
        <v>3.9</v>
      </c>
      <c r="E717" s="203">
        <v>423</v>
      </c>
      <c r="F717" s="206" t="s">
        <v>79</v>
      </c>
      <c r="G717" s="207" t="s">
        <v>24</v>
      </c>
      <c r="H717" s="220">
        <v>6</v>
      </c>
      <c r="I717" s="208" t="s">
        <v>43</v>
      </c>
      <c r="J717" s="209">
        <v>6.7</v>
      </c>
      <c r="K717" s="209">
        <v>0.48</v>
      </c>
      <c r="L717" s="209">
        <v>1.05</v>
      </c>
      <c r="M717" s="209"/>
      <c r="N717" s="195">
        <v>0.93059999999999998</v>
      </c>
      <c r="O717" s="195">
        <v>4.2393999999999998</v>
      </c>
      <c r="P717" s="210">
        <v>305.61</v>
      </c>
      <c r="Q717" s="209">
        <v>5.17</v>
      </c>
      <c r="R717" s="211">
        <v>305.61</v>
      </c>
      <c r="S717" s="197">
        <f>Q717/R717</f>
        <v>1.6916985700729689E-2</v>
      </c>
      <c r="T717" s="198">
        <v>56</v>
      </c>
      <c r="U717" s="199">
        <f>S717*T717</f>
        <v>0.94735119924086253</v>
      </c>
      <c r="V717" s="200">
        <f>S717*60*1000</f>
        <v>1015.0191420437812</v>
      </c>
      <c r="W717" s="201">
        <f>V717*T717/1000</f>
        <v>56.841071954451749</v>
      </c>
    </row>
    <row r="718" spans="1:23" x14ac:dyDescent="0.2">
      <c r="A718" s="266"/>
      <c r="B718" s="192">
        <v>712</v>
      </c>
      <c r="C718" s="50" t="s">
        <v>420</v>
      </c>
      <c r="D718" s="193">
        <v>4.58</v>
      </c>
      <c r="E718" s="50">
        <v>402.6</v>
      </c>
      <c r="F718" s="194" t="s">
        <v>455</v>
      </c>
      <c r="G718" s="194" t="s">
        <v>24</v>
      </c>
      <c r="H718" s="192">
        <v>45</v>
      </c>
      <c r="I718" s="192" t="s">
        <v>43</v>
      </c>
      <c r="J718" s="195">
        <v>50.751995999999998</v>
      </c>
      <c r="K718" s="195">
        <v>4.5389999999999997</v>
      </c>
      <c r="L718" s="195">
        <v>6.4802340000000003</v>
      </c>
      <c r="M718" s="195">
        <v>0.10199999999999999</v>
      </c>
      <c r="N718" s="195">
        <v>0</v>
      </c>
      <c r="O718" s="195">
        <v>39.630761999999997</v>
      </c>
      <c r="P718" s="196">
        <v>2334.85</v>
      </c>
      <c r="Q718" s="195">
        <v>39.630761999999997</v>
      </c>
      <c r="R718" s="195">
        <v>2334.85</v>
      </c>
      <c r="S718" s="197">
        <v>1.6973579459065892E-2</v>
      </c>
      <c r="T718" s="198">
        <v>50.1</v>
      </c>
      <c r="U718" s="199">
        <v>0.85037633089920117</v>
      </c>
      <c r="V718" s="200">
        <v>1018.4147675439534</v>
      </c>
      <c r="W718" s="201">
        <v>51.022579853952067</v>
      </c>
    </row>
    <row r="719" spans="1:23" x14ac:dyDescent="0.2">
      <c r="A719" s="266"/>
      <c r="B719" s="192">
        <v>713</v>
      </c>
      <c r="C719" s="50" t="s">
        <v>545</v>
      </c>
      <c r="D719" s="193">
        <v>3.9</v>
      </c>
      <c r="E719" s="50">
        <v>423</v>
      </c>
      <c r="F719" s="194" t="s">
        <v>585</v>
      </c>
      <c r="G719" s="194" t="s">
        <v>24</v>
      </c>
      <c r="H719" s="192">
        <v>4</v>
      </c>
      <c r="I719" s="192">
        <v>1940</v>
      </c>
      <c r="J719" s="195">
        <v>4.2160000000000002</v>
      </c>
      <c r="K719" s="195">
        <v>0</v>
      </c>
      <c r="L719" s="195">
        <v>0</v>
      </c>
      <c r="M719" s="195">
        <v>0</v>
      </c>
      <c r="N719" s="195">
        <v>4.2160000000000002</v>
      </c>
      <c r="O719" s="195">
        <v>0</v>
      </c>
      <c r="P719" s="196">
        <v>161.63</v>
      </c>
      <c r="Q719" s="195">
        <v>2.7589999999999999</v>
      </c>
      <c r="R719" s="195">
        <v>161.63</v>
      </c>
      <c r="S719" s="197">
        <v>1.7069850894017198E-2</v>
      </c>
      <c r="T719" s="198">
        <v>51.338999999999999</v>
      </c>
      <c r="U719" s="199">
        <v>0.8763490750479489</v>
      </c>
      <c r="V719" s="200">
        <v>1024.1910536410319</v>
      </c>
      <c r="W719" s="201">
        <v>52.580944502876932</v>
      </c>
    </row>
    <row r="720" spans="1:23" x14ac:dyDescent="0.2">
      <c r="A720" s="266"/>
      <c r="B720" s="192">
        <v>714</v>
      </c>
      <c r="C720" s="50" t="s">
        <v>691</v>
      </c>
      <c r="D720" s="202">
        <v>3.1</v>
      </c>
      <c r="E720" s="203">
        <v>447</v>
      </c>
      <c r="F720" s="212" t="s">
        <v>715</v>
      </c>
      <c r="G720" s="194" t="s">
        <v>24</v>
      </c>
      <c r="H720" s="192">
        <v>22</v>
      </c>
      <c r="I720" s="192">
        <v>1991</v>
      </c>
      <c r="J720" s="195">
        <v>26.562999999999999</v>
      </c>
      <c r="K720" s="195">
        <v>2.21</v>
      </c>
      <c r="L720" s="195">
        <v>3.83</v>
      </c>
      <c r="M720" s="195">
        <v>-0.32</v>
      </c>
      <c r="N720" s="195"/>
      <c r="O720" s="195">
        <v>20.85</v>
      </c>
      <c r="P720" s="196">
        <v>1218.99</v>
      </c>
      <c r="Q720" s="195">
        <v>20.85</v>
      </c>
      <c r="R720" s="195">
        <v>1218.99</v>
      </c>
      <c r="S720" s="197">
        <v>1.7104324071567447E-2</v>
      </c>
      <c r="T720" s="198">
        <v>70.305000000000007</v>
      </c>
      <c r="U720" s="199">
        <v>1.2025195038515495</v>
      </c>
      <c r="V720" s="200">
        <v>1026.2594442940469</v>
      </c>
      <c r="W720" s="201">
        <v>72.151170231092976</v>
      </c>
    </row>
    <row r="721" spans="1:23" x14ac:dyDescent="0.2">
      <c r="A721" s="266"/>
      <c r="B721" s="192">
        <v>715</v>
      </c>
      <c r="C721" s="50" t="s">
        <v>691</v>
      </c>
      <c r="D721" s="202">
        <v>3.1</v>
      </c>
      <c r="E721" s="203">
        <v>447</v>
      </c>
      <c r="F721" s="212" t="s">
        <v>716</v>
      </c>
      <c r="G721" s="194" t="s">
        <v>24</v>
      </c>
      <c r="H721" s="192">
        <v>20</v>
      </c>
      <c r="I721" s="192">
        <v>1974</v>
      </c>
      <c r="J721" s="195">
        <v>21.876000000000001</v>
      </c>
      <c r="K721" s="195">
        <v>1.42</v>
      </c>
      <c r="L721" s="195">
        <v>4</v>
      </c>
      <c r="M721" s="195">
        <v>0.27</v>
      </c>
      <c r="N721" s="195"/>
      <c r="O721" s="195">
        <v>16.190000000000001</v>
      </c>
      <c r="P721" s="196">
        <v>944.31</v>
      </c>
      <c r="Q721" s="195">
        <v>16.190000000000001</v>
      </c>
      <c r="R721" s="195">
        <v>944.31</v>
      </c>
      <c r="S721" s="197">
        <v>1.71447935529646E-2</v>
      </c>
      <c r="T721" s="198">
        <v>70.305000000000007</v>
      </c>
      <c r="U721" s="199">
        <v>1.2053647107411762</v>
      </c>
      <c r="V721" s="200">
        <v>1028.6876131778758</v>
      </c>
      <c r="W721" s="201">
        <v>72.321882644470563</v>
      </c>
    </row>
    <row r="722" spans="1:23" x14ac:dyDescent="0.2">
      <c r="A722" s="266"/>
      <c r="B722" s="192">
        <v>716</v>
      </c>
      <c r="C722" s="50" t="s">
        <v>691</v>
      </c>
      <c r="D722" s="202">
        <v>3.1</v>
      </c>
      <c r="E722" s="203">
        <v>447</v>
      </c>
      <c r="F722" s="212" t="s">
        <v>714</v>
      </c>
      <c r="G722" s="194" t="s">
        <v>24</v>
      </c>
      <c r="H722" s="192">
        <v>24</v>
      </c>
      <c r="I722" s="192">
        <v>1985</v>
      </c>
      <c r="J722" s="195">
        <v>31.844999999999999</v>
      </c>
      <c r="K722" s="195">
        <v>2.4900000000000002</v>
      </c>
      <c r="L722" s="195">
        <v>3.75</v>
      </c>
      <c r="M722" s="195">
        <v>-0.2</v>
      </c>
      <c r="N722" s="195"/>
      <c r="O722" s="195">
        <v>25.8</v>
      </c>
      <c r="P722" s="196">
        <v>1503.04</v>
      </c>
      <c r="Q722" s="195">
        <v>25.8</v>
      </c>
      <c r="R722" s="195">
        <v>1503.04</v>
      </c>
      <c r="S722" s="197">
        <v>1.7165211837342986E-2</v>
      </c>
      <c r="T722" s="198">
        <v>70.305000000000007</v>
      </c>
      <c r="U722" s="199">
        <v>1.2068002182243989</v>
      </c>
      <c r="V722" s="200">
        <v>1029.9127102405791</v>
      </c>
      <c r="W722" s="201">
        <v>72.408013093463936</v>
      </c>
    </row>
    <row r="723" spans="1:23" x14ac:dyDescent="0.2">
      <c r="A723" s="266"/>
      <c r="B723" s="192">
        <v>717</v>
      </c>
      <c r="C723" s="50" t="s">
        <v>691</v>
      </c>
      <c r="D723" s="202">
        <v>3.1</v>
      </c>
      <c r="E723" s="203">
        <v>447</v>
      </c>
      <c r="F723" s="212" t="s">
        <v>719</v>
      </c>
      <c r="G723" s="194" t="s">
        <v>24</v>
      </c>
      <c r="H723" s="192">
        <v>20</v>
      </c>
      <c r="I723" s="192">
        <v>1974</v>
      </c>
      <c r="J723" s="195">
        <v>18.603999999999999</v>
      </c>
      <c r="K723" s="195">
        <v>1.1299999999999999</v>
      </c>
      <c r="L723" s="195">
        <v>3.03</v>
      </c>
      <c r="M723" s="195">
        <v>0.19</v>
      </c>
      <c r="N723" s="195"/>
      <c r="O723" s="195">
        <v>14.25</v>
      </c>
      <c r="P723" s="196">
        <v>827.36</v>
      </c>
      <c r="Q723" s="195">
        <v>14.25</v>
      </c>
      <c r="R723" s="195">
        <v>827.36</v>
      </c>
      <c r="S723" s="197">
        <v>1.7223457745116997E-2</v>
      </c>
      <c r="T723" s="198">
        <v>70.305000000000007</v>
      </c>
      <c r="U723" s="199">
        <v>1.2108951967704507</v>
      </c>
      <c r="V723" s="200">
        <v>1033.4074647070197</v>
      </c>
      <c r="W723" s="201">
        <v>72.653711806227037</v>
      </c>
    </row>
    <row r="724" spans="1:23" x14ac:dyDescent="0.2">
      <c r="A724" s="266"/>
      <c r="B724" s="192">
        <v>718</v>
      </c>
      <c r="C724" s="50" t="s">
        <v>227</v>
      </c>
      <c r="D724" s="193">
        <v>3.9</v>
      </c>
      <c r="E724" s="50">
        <v>423</v>
      </c>
      <c r="F724" s="194" t="s">
        <v>258</v>
      </c>
      <c r="G724" s="194" t="s">
        <v>24</v>
      </c>
      <c r="H724" s="192">
        <v>18</v>
      </c>
      <c r="I724" s="192">
        <v>1974</v>
      </c>
      <c r="J724" s="195">
        <f>SUM(K724:O724)</f>
        <v>17.465540000000001</v>
      </c>
      <c r="K724" s="195">
        <v>1.4280000000000002</v>
      </c>
      <c r="L724" s="195">
        <v>2.4944290000000002</v>
      </c>
      <c r="M724" s="195">
        <v>-0.32845999999999997</v>
      </c>
      <c r="N724" s="195"/>
      <c r="O724" s="195">
        <v>13.871570999999999</v>
      </c>
      <c r="P724" s="196">
        <v>794.45</v>
      </c>
      <c r="Q724" s="195">
        <v>13.871570999999999</v>
      </c>
      <c r="R724" s="195">
        <v>794.45</v>
      </c>
      <c r="S724" s="197">
        <f>Q724/R724</f>
        <v>1.7460596639184339E-2</v>
      </c>
      <c r="T724" s="198">
        <v>47.850999999999999</v>
      </c>
      <c r="U724" s="199">
        <f>S724*T724</f>
        <v>0.83550700978160986</v>
      </c>
      <c r="V724" s="200">
        <f>S724*60*1000</f>
        <v>1047.6357983510604</v>
      </c>
      <c r="W724" s="201">
        <f>V724*T724/1000</f>
        <v>50.130420586896598</v>
      </c>
    </row>
    <row r="725" spans="1:23" x14ac:dyDescent="0.2">
      <c r="A725" s="266"/>
      <c r="B725" s="192">
        <v>719</v>
      </c>
      <c r="C725" s="50" t="s">
        <v>763</v>
      </c>
      <c r="D725" s="202">
        <v>3.6</v>
      </c>
      <c r="E725" s="203">
        <v>432</v>
      </c>
      <c r="F725" s="194" t="s">
        <v>794</v>
      </c>
      <c r="G725" s="194" t="s">
        <v>24</v>
      </c>
      <c r="H725" s="192">
        <v>6</v>
      </c>
      <c r="I725" s="192">
        <v>1956</v>
      </c>
      <c r="J725" s="195">
        <v>7.61</v>
      </c>
      <c r="K725" s="195">
        <v>0.8</v>
      </c>
      <c r="L725" s="195">
        <v>1.1200000000000001</v>
      </c>
      <c r="M725" s="195">
        <v>-0.04</v>
      </c>
      <c r="N725" s="195">
        <v>0</v>
      </c>
      <c r="O725" s="195">
        <v>5.73</v>
      </c>
      <c r="P725" s="196">
        <v>327.26</v>
      </c>
      <c r="Q725" s="195">
        <v>5.73</v>
      </c>
      <c r="R725" s="195">
        <v>327.26</v>
      </c>
      <c r="S725" s="197">
        <v>1.7509014239442646E-2</v>
      </c>
      <c r="T725" s="198">
        <v>76.099999999999994</v>
      </c>
      <c r="U725" s="199">
        <v>1.3324359836215853</v>
      </c>
      <c r="V725" s="200">
        <v>1050.540854366559</v>
      </c>
      <c r="W725" s="201">
        <v>79.94615901729513</v>
      </c>
    </row>
    <row r="726" spans="1:23" x14ac:dyDescent="0.2">
      <c r="A726" s="266"/>
      <c r="B726" s="192">
        <v>720</v>
      </c>
      <c r="C726" s="50" t="s">
        <v>650</v>
      </c>
      <c r="D726" s="193">
        <v>3.5</v>
      </c>
      <c r="E726" s="50">
        <v>435</v>
      </c>
      <c r="F726" s="194" t="s">
        <v>681</v>
      </c>
      <c r="G726" s="194" t="s">
        <v>24</v>
      </c>
      <c r="H726" s="192">
        <v>6</v>
      </c>
      <c r="I726" s="192" t="s">
        <v>43</v>
      </c>
      <c r="J726" s="195">
        <v>7.5</v>
      </c>
      <c r="K726" s="195">
        <v>0.73029999999999995</v>
      </c>
      <c r="L726" s="195">
        <v>1.1399999999999999</v>
      </c>
      <c r="M726" s="195">
        <v>-0.1183</v>
      </c>
      <c r="N726" s="195">
        <v>0</v>
      </c>
      <c r="O726" s="195">
        <v>5.7480000000000002</v>
      </c>
      <c r="P726" s="196">
        <v>326.97000000000003</v>
      </c>
      <c r="Q726" s="195">
        <v>5.7480000000000002</v>
      </c>
      <c r="R726" s="195">
        <v>326.97000000000003</v>
      </c>
      <c r="S726" s="197">
        <v>1.7579594458207174E-2</v>
      </c>
      <c r="T726" s="198">
        <v>42.4</v>
      </c>
      <c r="U726" s="199">
        <v>0.74537480502798414</v>
      </c>
      <c r="V726" s="200">
        <v>1054.7756674924306</v>
      </c>
      <c r="W726" s="201">
        <v>44.722488301679057</v>
      </c>
    </row>
    <row r="727" spans="1:23" x14ac:dyDescent="0.2">
      <c r="A727" s="266"/>
      <c r="B727" s="192">
        <v>721</v>
      </c>
      <c r="C727" s="50" t="s">
        <v>420</v>
      </c>
      <c r="D727" s="193">
        <v>4.58</v>
      </c>
      <c r="E727" s="50">
        <v>402.6</v>
      </c>
      <c r="F727" s="194" t="s">
        <v>456</v>
      </c>
      <c r="G727" s="194" t="s">
        <v>24</v>
      </c>
      <c r="H727" s="192">
        <v>28</v>
      </c>
      <c r="I727" s="192" t="s">
        <v>43</v>
      </c>
      <c r="J727" s="195">
        <v>26.602002000000002</v>
      </c>
      <c r="K727" s="195">
        <v>0</v>
      </c>
      <c r="L727" s="195">
        <v>0</v>
      </c>
      <c r="M727" s="195">
        <v>0</v>
      </c>
      <c r="N727" s="195">
        <v>0</v>
      </c>
      <c r="O727" s="195">
        <v>26.602002000000002</v>
      </c>
      <c r="P727" s="196">
        <v>1512.77</v>
      </c>
      <c r="Q727" s="195">
        <v>26.602002000000002</v>
      </c>
      <c r="R727" s="195">
        <v>1512.77</v>
      </c>
      <c r="S727" s="197">
        <v>1.7584961362269218E-2</v>
      </c>
      <c r="T727" s="198">
        <v>50.1</v>
      </c>
      <c r="U727" s="199">
        <v>0.88100656424968782</v>
      </c>
      <c r="V727" s="200">
        <v>1055.0976817361529</v>
      </c>
      <c r="W727" s="201">
        <v>52.860393854981268</v>
      </c>
    </row>
    <row r="728" spans="1:23" x14ac:dyDescent="0.2">
      <c r="A728" s="266"/>
      <c r="B728" s="192">
        <v>722</v>
      </c>
      <c r="C728" s="50" t="s">
        <v>763</v>
      </c>
      <c r="D728" s="202">
        <v>3.6</v>
      </c>
      <c r="E728" s="203">
        <v>432</v>
      </c>
      <c r="F728" s="194" t="s">
        <v>795</v>
      </c>
      <c r="G728" s="194" t="s">
        <v>24</v>
      </c>
      <c r="H728" s="192">
        <v>10</v>
      </c>
      <c r="I728" s="192">
        <v>1925</v>
      </c>
      <c r="J728" s="195">
        <v>12.7988</v>
      </c>
      <c r="K728" s="195">
        <v>0.86</v>
      </c>
      <c r="L728" s="195">
        <v>2.266</v>
      </c>
      <c r="M728" s="195">
        <v>0.03</v>
      </c>
      <c r="N728" s="195">
        <v>0</v>
      </c>
      <c r="O728" s="195">
        <v>9.6427999999999994</v>
      </c>
      <c r="P728" s="196">
        <v>547.66999999999996</v>
      </c>
      <c r="Q728" s="195">
        <v>8.07</v>
      </c>
      <c r="R728" s="195">
        <v>458.42</v>
      </c>
      <c r="S728" s="197">
        <v>1.7603943981501679E-2</v>
      </c>
      <c r="T728" s="198">
        <v>76.099999999999994</v>
      </c>
      <c r="U728" s="199">
        <v>1.3396601369922776</v>
      </c>
      <c r="V728" s="200">
        <v>1056.2366388901007</v>
      </c>
      <c r="W728" s="201">
        <v>80.379608219536664</v>
      </c>
    </row>
    <row r="729" spans="1:23" x14ac:dyDescent="0.2">
      <c r="A729" s="266"/>
      <c r="B729" s="192">
        <v>723</v>
      </c>
      <c r="C729" s="50" t="s">
        <v>763</v>
      </c>
      <c r="D729" s="202">
        <v>3.6</v>
      </c>
      <c r="E729" s="203">
        <v>432</v>
      </c>
      <c r="F729" s="194" t="s">
        <v>796</v>
      </c>
      <c r="G729" s="194" t="s">
        <v>24</v>
      </c>
      <c r="H729" s="192">
        <v>45</v>
      </c>
      <c r="I729" s="192">
        <v>1973</v>
      </c>
      <c r="J729" s="195">
        <v>21.6096</v>
      </c>
      <c r="K729" s="195">
        <v>1.91</v>
      </c>
      <c r="L729" s="195">
        <v>0.01</v>
      </c>
      <c r="M729" s="195">
        <v>-7.0000000000000007E-2</v>
      </c>
      <c r="N729" s="195">
        <v>0</v>
      </c>
      <c r="O729" s="195">
        <v>19.759599999999999</v>
      </c>
      <c r="P729" s="196">
        <v>1122.18</v>
      </c>
      <c r="Q729" s="195">
        <v>18.809999999999999</v>
      </c>
      <c r="R729" s="195">
        <v>1068.46</v>
      </c>
      <c r="S729" s="197">
        <v>1.7604776968721335E-2</v>
      </c>
      <c r="T729" s="198">
        <v>76.099999999999994</v>
      </c>
      <c r="U729" s="199">
        <v>1.3397235273196935</v>
      </c>
      <c r="V729" s="200">
        <v>1056.2866181232803</v>
      </c>
      <c r="W729" s="201">
        <v>80.383411639181617</v>
      </c>
    </row>
    <row r="730" spans="1:23" x14ac:dyDescent="0.2">
      <c r="A730" s="266"/>
      <c r="B730" s="192">
        <v>724</v>
      </c>
      <c r="C730" s="50" t="s">
        <v>420</v>
      </c>
      <c r="D730" s="193">
        <v>4.58</v>
      </c>
      <c r="E730" s="50">
        <v>402.6</v>
      </c>
      <c r="F730" s="194" t="s">
        <v>457</v>
      </c>
      <c r="G730" s="194" t="s">
        <v>24</v>
      </c>
      <c r="H730" s="192">
        <v>54</v>
      </c>
      <c r="I730" s="192" t="s">
        <v>43</v>
      </c>
      <c r="J730" s="195">
        <v>58.171239</v>
      </c>
      <c r="K730" s="195">
        <v>4.0289999999999999</v>
      </c>
      <c r="L730" s="195">
        <v>11.107241</v>
      </c>
      <c r="M730" s="195">
        <v>0.47124000000000005</v>
      </c>
      <c r="N730" s="195">
        <v>7.6614769999999996</v>
      </c>
      <c r="O730" s="195">
        <v>34.902281000000002</v>
      </c>
      <c r="P730" s="196">
        <v>2392.67</v>
      </c>
      <c r="Q730" s="195">
        <v>42.25</v>
      </c>
      <c r="R730" s="195">
        <v>2392.67</v>
      </c>
      <c r="S730" s="197">
        <v>1.7658097439262412E-2</v>
      </c>
      <c r="T730" s="198">
        <v>50.1</v>
      </c>
      <c r="U730" s="199">
        <v>0.88467068170704688</v>
      </c>
      <c r="V730" s="200">
        <v>1059.4858463557448</v>
      </c>
      <c r="W730" s="201">
        <v>53.080240902422815</v>
      </c>
    </row>
    <row r="731" spans="1:23" x14ac:dyDescent="0.2">
      <c r="A731" s="266"/>
      <c r="B731" s="192">
        <v>725</v>
      </c>
      <c r="C731" s="50" t="s">
        <v>227</v>
      </c>
      <c r="D731" s="193">
        <v>3.9</v>
      </c>
      <c r="E731" s="50">
        <v>423</v>
      </c>
      <c r="F731" s="194" t="s">
        <v>259</v>
      </c>
      <c r="G731" s="194" t="s">
        <v>24</v>
      </c>
      <c r="H731" s="192">
        <v>7</v>
      </c>
      <c r="I731" s="192">
        <v>1986</v>
      </c>
      <c r="J731" s="195">
        <f>SUM(K731:O731)</f>
        <v>8.3152000000000008</v>
      </c>
      <c r="K731" s="195">
        <v>1.1220000000000001</v>
      </c>
      <c r="L731" s="195">
        <v>1.1200000000000001</v>
      </c>
      <c r="M731" s="195">
        <v>-0.57779999999999998</v>
      </c>
      <c r="N731" s="195"/>
      <c r="O731" s="195">
        <v>6.6510000000000007</v>
      </c>
      <c r="P731" s="196">
        <v>374.89</v>
      </c>
      <c r="Q731" s="195">
        <v>6.6510000000000007</v>
      </c>
      <c r="R731" s="195">
        <v>374.89</v>
      </c>
      <c r="S731" s="197">
        <f>Q731/R731</f>
        <v>1.7741204086532052E-2</v>
      </c>
      <c r="T731" s="198">
        <v>47.850999999999999</v>
      </c>
      <c r="U731" s="199">
        <f>S731*T731</f>
        <v>0.84893435674464524</v>
      </c>
      <c r="V731" s="200">
        <f>S731*60*1000</f>
        <v>1064.4722451919231</v>
      </c>
      <c r="W731" s="201">
        <f>V731*T731/1000</f>
        <v>50.936061404678711</v>
      </c>
    </row>
    <row r="732" spans="1:23" x14ac:dyDescent="0.2">
      <c r="A732" s="266"/>
      <c r="B732" s="192">
        <v>726</v>
      </c>
      <c r="C732" s="50" t="s">
        <v>691</v>
      </c>
      <c r="D732" s="202">
        <v>3.1</v>
      </c>
      <c r="E732" s="203">
        <v>447</v>
      </c>
      <c r="F732" s="212" t="s">
        <v>720</v>
      </c>
      <c r="G732" s="194" t="s">
        <v>24</v>
      </c>
      <c r="H732" s="192">
        <v>10</v>
      </c>
      <c r="I732" s="192">
        <v>1983</v>
      </c>
      <c r="J732" s="195">
        <v>16.004999999999999</v>
      </c>
      <c r="K732" s="195">
        <v>1.19</v>
      </c>
      <c r="L732" s="195">
        <v>2.61</v>
      </c>
      <c r="M732" s="195">
        <v>0.03</v>
      </c>
      <c r="N732" s="195"/>
      <c r="O732" s="195">
        <v>12.17</v>
      </c>
      <c r="P732" s="196">
        <v>681.36</v>
      </c>
      <c r="Q732" s="195">
        <v>12.17</v>
      </c>
      <c r="R732" s="195">
        <v>681.36</v>
      </c>
      <c r="S732" s="197">
        <v>1.7861336151226957E-2</v>
      </c>
      <c r="T732" s="198">
        <v>70.305000000000007</v>
      </c>
      <c r="U732" s="199">
        <v>1.2557412381120112</v>
      </c>
      <c r="V732" s="200">
        <v>1071.6801690736172</v>
      </c>
      <c r="W732" s="201">
        <v>75.344474286720668</v>
      </c>
    </row>
    <row r="733" spans="1:23" x14ac:dyDescent="0.2">
      <c r="A733" s="266"/>
      <c r="B733" s="192">
        <v>727</v>
      </c>
      <c r="C733" s="50" t="s">
        <v>420</v>
      </c>
      <c r="D733" s="193">
        <v>4.58</v>
      </c>
      <c r="E733" s="50">
        <v>402.6</v>
      </c>
      <c r="F733" s="194" t="s">
        <v>458</v>
      </c>
      <c r="G733" s="194" t="s">
        <v>24</v>
      </c>
      <c r="H733" s="192">
        <v>109</v>
      </c>
      <c r="I733" s="192" t="s">
        <v>43</v>
      </c>
      <c r="J733" s="195">
        <v>67.745999000000012</v>
      </c>
      <c r="K733" s="195">
        <v>4.9470000000000001</v>
      </c>
      <c r="L733" s="195">
        <v>15.710016000000001</v>
      </c>
      <c r="M733" s="195">
        <v>1.3260000000000001</v>
      </c>
      <c r="N733" s="195">
        <v>0</v>
      </c>
      <c r="O733" s="195">
        <v>45.762983000000006</v>
      </c>
      <c r="P733" s="196">
        <v>2560.75</v>
      </c>
      <c r="Q733" s="195">
        <v>45.762983000000006</v>
      </c>
      <c r="R733" s="195">
        <v>2560.75</v>
      </c>
      <c r="S733" s="197">
        <v>1.7870929610465686E-2</v>
      </c>
      <c r="T733" s="198">
        <v>50.1</v>
      </c>
      <c r="U733" s="199">
        <v>0.89533357348433085</v>
      </c>
      <c r="V733" s="200">
        <v>1072.2557766279413</v>
      </c>
      <c r="W733" s="201">
        <v>53.720014409059857</v>
      </c>
    </row>
    <row r="734" spans="1:23" x14ac:dyDescent="0.2">
      <c r="A734" s="266"/>
      <c r="B734" s="192">
        <v>728</v>
      </c>
      <c r="C734" s="50" t="s">
        <v>991</v>
      </c>
      <c r="D734" s="202">
        <v>3.5</v>
      </c>
      <c r="E734" s="203">
        <v>435</v>
      </c>
      <c r="F734" s="194" t="s">
        <v>135</v>
      </c>
      <c r="G734" s="194" t="s">
        <v>24</v>
      </c>
      <c r="H734" s="192">
        <v>11</v>
      </c>
      <c r="I734" s="192">
        <v>1960</v>
      </c>
      <c r="J734" s="195">
        <v>12.37</v>
      </c>
      <c r="K734" s="195">
        <v>0.33173599999999998</v>
      </c>
      <c r="L734" s="195">
        <v>2.1248100000000001</v>
      </c>
      <c r="M734" s="195">
        <v>0.17826400000000001</v>
      </c>
      <c r="N734" s="195">
        <v>0</v>
      </c>
      <c r="O734" s="195">
        <v>9.7351899999999993</v>
      </c>
      <c r="P734" s="196">
        <v>541.04999999999995</v>
      </c>
      <c r="Q734" s="195">
        <v>9.7351899999999993</v>
      </c>
      <c r="R734" s="195">
        <v>541.04999999999995</v>
      </c>
      <c r="S734" s="197">
        <v>1.7993142962757603E-2</v>
      </c>
      <c r="T734" s="198">
        <v>67.58</v>
      </c>
      <c r="U734" s="199">
        <v>1.2159766014231588</v>
      </c>
      <c r="V734" s="200">
        <v>1079.5885777654562</v>
      </c>
      <c r="W734" s="201">
        <v>72.95859608538953</v>
      </c>
    </row>
    <row r="735" spans="1:23" x14ac:dyDescent="0.2">
      <c r="A735" s="266"/>
      <c r="B735" s="192">
        <v>729</v>
      </c>
      <c r="C735" s="50" t="s">
        <v>763</v>
      </c>
      <c r="D735" s="202">
        <v>3.6</v>
      </c>
      <c r="E735" s="203">
        <v>432</v>
      </c>
      <c r="F735" s="194" t="s">
        <v>797</v>
      </c>
      <c r="G735" s="194" t="s">
        <v>24</v>
      </c>
      <c r="H735" s="192">
        <v>74</v>
      </c>
      <c r="I735" s="192">
        <v>1973</v>
      </c>
      <c r="J735" s="195">
        <v>43.99</v>
      </c>
      <c r="K735" s="195">
        <v>0</v>
      </c>
      <c r="L735" s="195">
        <v>0</v>
      </c>
      <c r="M735" s="195">
        <v>0</v>
      </c>
      <c r="N735" s="195">
        <v>0</v>
      </c>
      <c r="O735" s="195">
        <v>43.99</v>
      </c>
      <c r="P735" s="196">
        <v>2475.5700000000002</v>
      </c>
      <c r="Q735" s="195">
        <v>42.69</v>
      </c>
      <c r="R735" s="195">
        <v>2363.11</v>
      </c>
      <c r="S735" s="197">
        <v>1.806517682206922E-2</v>
      </c>
      <c r="T735" s="198">
        <v>76.099999999999994</v>
      </c>
      <c r="U735" s="199">
        <v>1.3747599561594677</v>
      </c>
      <c r="V735" s="200">
        <v>1083.9106093241533</v>
      </c>
      <c r="W735" s="201">
        <v>82.485597369568055</v>
      </c>
    </row>
    <row r="736" spans="1:23" x14ac:dyDescent="0.2">
      <c r="A736" s="266"/>
      <c r="B736" s="192">
        <v>730</v>
      </c>
      <c r="C736" s="50" t="s">
        <v>227</v>
      </c>
      <c r="D736" s="193">
        <v>3.9</v>
      </c>
      <c r="E736" s="50">
        <v>423</v>
      </c>
      <c r="F736" s="194" t="s">
        <v>260</v>
      </c>
      <c r="G736" s="194" t="s">
        <v>24</v>
      </c>
      <c r="H736" s="192">
        <v>36</v>
      </c>
      <c r="I736" s="192" t="s">
        <v>43</v>
      </c>
      <c r="J736" s="195">
        <f>SUM(K736:O736)</f>
        <v>45.956479999999999</v>
      </c>
      <c r="K736" s="195">
        <v>4.2330000000000005</v>
      </c>
      <c r="L736" s="195">
        <v>5.1463699999999992</v>
      </c>
      <c r="M736" s="195">
        <v>0.15348000000000001</v>
      </c>
      <c r="N736" s="195"/>
      <c r="O736" s="195">
        <v>36.423629999999996</v>
      </c>
      <c r="P736" s="196">
        <v>2009.0800000000002</v>
      </c>
      <c r="Q736" s="195">
        <v>36.423629999999996</v>
      </c>
      <c r="R736" s="195">
        <v>2009.0800000000002</v>
      </c>
      <c r="S736" s="197">
        <f>Q736/R736</f>
        <v>1.8129507038047263E-2</v>
      </c>
      <c r="T736" s="198">
        <v>47.850999999999999</v>
      </c>
      <c r="U736" s="199">
        <f>S736*T736</f>
        <v>0.8675150412775996</v>
      </c>
      <c r="V736" s="200">
        <f>S736*60*1000</f>
        <v>1087.7704222828356</v>
      </c>
      <c r="W736" s="201">
        <f>V736*T736/1000</f>
        <v>52.050902476655963</v>
      </c>
    </row>
    <row r="737" spans="1:23" x14ac:dyDescent="0.2">
      <c r="A737" s="266"/>
      <c r="B737" s="192">
        <v>731</v>
      </c>
      <c r="C737" s="217" t="s">
        <v>80</v>
      </c>
      <c r="D737" s="221">
        <v>2.7</v>
      </c>
      <c r="E737" s="50">
        <v>459</v>
      </c>
      <c r="F737" s="206" t="s">
        <v>81</v>
      </c>
      <c r="G737" s="207" t="s">
        <v>24</v>
      </c>
      <c r="H737" s="220">
        <v>39</v>
      </c>
      <c r="I737" s="208" t="s">
        <v>43</v>
      </c>
      <c r="J737" s="209">
        <v>30.78</v>
      </c>
      <c r="K737" s="209">
        <v>2.15</v>
      </c>
      <c r="L737" s="209">
        <v>7.41</v>
      </c>
      <c r="M737" s="209">
        <v>-0.26</v>
      </c>
      <c r="N737" s="195">
        <v>3.8664000000000001</v>
      </c>
      <c r="O737" s="195">
        <v>17.613600000000002</v>
      </c>
      <c r="P737" s="218">
        <v>1183.53</v>
      </c>
      <c r="Q737" s="209">
        <v>21.48</v>
      </c>
      <c r="R737" s="219">
        <v>1183.53</v>
      </c>
      <c r="S737" s="197">
        <f>Q737/R737</f>
        <v>1.8149096347367621E-2</v>
      </c>
      <c r="T737" s="198">
        <v>56</v>
      </c>
      <c r="U737" s="199">
        <f>S737*T737</f>
        <v>1.0163493954525868</v>
      </c>
      <c r="V737" s="200">
        <f>S737*60*1000</f>
        <v>1088.9457808420573</v>
      </c>
      <c r="W737" s="201">
        <f>V737*T737/1000</f>
        <v>60.980963727155206</v>
      </c>
    </row>
    <row r="738" spans="1:23" x14ac:dyDescent="0.2">
      <c r="A738" s="266"/>
      <c r="B738" s="192">
        <v>732</v>
      </c>
      <c r="C738" s="50" t="s">
        <v>227</v>
      </c>
      <c r="D738" s="193">
        <v>3.9</v>
      </c>
      <c r="E738" s="50">
        <v>423</v>
      </c>
      <c r="F738" s="194" t="s">
        <v>261</v>
      </c>
      <c r="G738" s="194" t="s">
        <v>24</v>
      </c>
      <c r="H738" s="192">
        <v>50</v>
      </c>
      <c r="I738" s="192" t="s">
        <v>43</v>
      </c>
      <c r="J738" s="195">
        <f>SUM(K738:O738)</f>
        <v>31.865000000000002</v>
      </c>
      <c r="K738" s="195">
        <v>0</v>
      </c>
      <c r="L738" s="195">
        <v>0</v>
      </c>
      <c r="M738" s="195">
        <v>0</v>
      </c>
      <c r="N738" s="195"/>
      <c r="O738" s="195">
        <v>31.865000000000002</v>
      </c>
      <c r="P738" s="196">
        <v>1754.95</v>
      </c>
      <c r="Q738" s="195">
        <v>31.865000000000002</v>
      </c>
      <c r="R738" s="195">
        <v>1754.95</v>
      </c>
      <c r="S738" s="197">
        <f>Q738/R738</f>
        <v>1.8157212456195334E-2</v>
      </c>
      <c r="T738" s="198">
        <v>47.850999999999999</v>
      </c>
      <c r="U738" s="199">
        <f>S738*T738</f>
        <v>0.86884077324140285</v>
      </c>
      <c r="V738" s="200">
        <f>S738*60*1000</f>
        <v>1089.4327473717201</v>
      </c>
      <c r="W738" s="201">
        <f>V738*T738/1000</f>
        <v>52.130446394484174</v>
      </c>
    </row>
    <row r="739" spans="1:23" x14ac:dyDescent="0.2">
      <c r="A739" s="266"/>
      <c r="B739" s="192">
        <v>733</v>
      </c>
      <c r="C739" s="50" t="s">
        <v>141</v>
      </c>
      <c r="D739" s="193">
        <v>3.3</v>
      </c>
      <c r="E739" s="50">
        <v>441</v>
      </c>
      <c r="F739" s="216" t="s">
        <v>173</v>
      </c>
      <c r="G739" s="194" t="s">
        <v>24</v>
      </c>
      <c r="H739" s="192">
        <v>3</v>
      </c>
      <c r="I739" s="192">
        <v>1939</v>
      </c>
      <c r="J739" s="195">
        <v>4.0860000000000003</v>
      </c>
      <c r="K739" s="195"/>
      <c r="L739" s="195"/>
      <c r="M739" s="195"/>
      <c r="N739" s="195"/>
      <c r="O739" s="195">
        <v>4.0860000000000003</v>
      </c>
      <c r="P739" s="196">
        <v>224.76</v>
      </c>
      <c r="Q739" s="195">
        <v>2.08</v>
      </c>
      <c r="R739" s="195">
        <v>114.54</v>
      </c>
      <c r="S739" s="197">
        <v>1.8159594901344507E-2</v>
      </c>
      <c r="T739" s="198">
        <v>92.105000000000004</v>
      </c>
      <c r="U739" s="199">
        <v>1.6725894883883359</v>
      </c>
      <c r="V739" s="200">
        <v>1089.5756940806705</v>
      </c>
      <c r="W739" s="201">
        <v>100.35536930330017</v>
      </c>
    </row>
    <row r="740" spans="1:23" x14ac:dyDescent="0.2">
      <c r="A740" s="266"/>
      <c r="B740" s="192">
        <v>734</v>
      </c>
      <c r="C740" s="50" t="s">
        <v>333</v>
      </c>
      <c r="D740" s="193">
        <v>6</v>
      </c>
      <c r="E740" s="50">
        <v>372</v>
      </c>
      <c r="F740" s="194" t="s">
        <v>368</v>
      </c>
      <c r="G740" s="194"/>
      <c r="H740" s="192">
        <v>50</v>
      </c>
      <c r="I740" s="192">
        <v>1968</v>
      </c>
      <c r="J740" s="195">
        <v>57.703800000000001</v>
      </c>
      <c r="K740" s="195">
        <v>4.8799000000000001</v>
      </c>
      <c r="L740" s="195">
        <v>4.28</v>
      </c>
      <c r="M740" s="195">
        <v>1.3774999999999999</v>
      </c>
      <c r="N740" s="195">
        <v>0</v>
      </c>
      <c r="O740" s="195">
        <v>47.166400000000003</v>
      </c>
      <c r="P740" s="196">
        <v>2589.58</v>
      </c>
      <c r="Q740" s="195">
        <v>45.992199999999997</v>
      </c>
      <c r="R740" s="195">
        <v>2525.11</v>
      </c>
      <c r="S740" s="197">
        <v>1.8213939194728149E-2</v>
      </c>
      <c r="T740" s="198">
        <v>56.2</v>
      </c>
      <c r="U740" s="199">
        <v>1.023623382743722</v>
      </c>
      <c r="V740" s="200">
        <v>1092.8363516836889</v>
      </c>
      <c r="W740" s="201">
        <v>61.417402964623321</v>
      </c>
    </row>
    <row r="741" spans="1:23" x14ac:dyDescent="0.2">
      <c r="A741" s="266"/>
      <c r="B741" s="192">
        <v>735</v>
      </c>
      <c r="C741" s="50" t="s">
        <v>991</v>
      </c>
      <c r="D741" s="202">
        <v>3.5</v>
      </c>
      <c r="E741" s="203">
        <v>435</v>
      </c>
      <c r="F741" s="194" t="s">
        <v>136</v>
      </c>
      <c r="G741" s="194" t="s">
        <v>24</v>
      </c>
      <c r="H741" s="192">
        <v>6</v>
      </c>
      <c r="I741" s="192">
        <v>1986</v>
      </c>
      <c r="J741" s="195">
        <v>8.3079999999999998</v>
      </c>
      <c r="K741" s="195">
        <v>0.31659599999999999</v>
      </c>
      <c r="L741" s="195">
        <v>0.94421200000000005</v>
      </c>
      <c r="M741" s="195">
        <v>-1.0596E-2</v>
      </c>
      <c r="N741" s="195">
        <v>0.70577900000000005</v>
      </c>
      <c r="O741" s="195">
        <v>6.3520000000000003</v>
      </c>
      <c r="P741" s="196">
        <v>387.39</v>
      </c>
      <c r="Q741" s="195">
        <v>7.057779</v>
      </c>
      <c r="R741" s="195">
        <v>387.39</v>
      </c>
      <c r="S741" s="197">
        <v>1.821879501277782E-2</v>
      </c>
      <c r="T741" s="198">
        <v>67.58</v>
      </c>
      <c r="U741" s="199">
        <v>1.2312261669635249</v>
      </c>
      <c r="V741" s="200">
        <v>1093.127700766669</v>
      </c>
      <c r="W741" s="201">
        <v>73.873570017811488</v>
      </c>
    </row>
    <row r="742" spans="1:23" x14ac:dyDescent="0.2">
      <c r="A742" s="266"/>
      <c r="B742" s="192">
        <v>736</v>
      </c>
      <c r="C742" s="50" t="s">
        <v>420</v>
      </c>
      <c r="D742" s="193">
        <v>4.58</v>
      </c>
      <c r="E742" s="50">
        <v>402.6</v>
      </c>
      <c r="F742" s="194" t="s">
        <v>459</v>
      </c>
      <c r="G742" s="194" t="s">
        <v>24</v>
      </c>
      <c r="H742" s="192">
        <v>23</v>
      </c>
      <c r="I742" s="192" t="s">
        <v>43</v>
      </c>
      <c r="J742" s="195">
        <v>23.856999999999999</v>
      </c>
      <c r="K742" s="195">
        <v>1.4280000000000002</v>
      </c>
      <c r="L742" s="195">
        <v>0.23</v>
      </c>
      <c r="M742" s="195">
        <v>0.35700000000000004</v>
      </c>
      <c r="N742" s="195">
        <v>0</v>
      </c>
      <c r="O742" s="195">
        <v>21.841999999999999</v>
      </c>
      <c r="P742" s="196">
        <v>1196.43</v>
      </c>
      <c r="Q742" s="195">
        <v>21.841999999999999</v>
      </c>
      <c r="R742" s="195">
        <v>1196.43</v>
      </c>
      <c r="S742" s="197">
        <v>1.8255978201817069E-2</v>
      </c>
      <c r="T742" s="198">
        <v>50.1</v>
      </c>
      <c r="U742" s="199">
        <v>0.91462450791103522</v>
      </c>
      <c r="V742" s="200">
        <v>1095.3586921090241</v>
      </c>
      <c r="W742" s="201">
        <v>54.877470474662104</v>
      </c>
    </row>
    <row r="743" spans="1:23" x14ac:dyDescent="0.2">
      <c r="A743" s="266"/>
      <c r="B743" s="192">
        <v>737</v>
      </c>
      <c r="C743" s="50" t="s">
        <v>503</v>
      </c>
      <c r="D743" s="202">
        <v>3.7</v>
      </c>
      <c r="E743" s="203">
        <v>429</v>
      </c>
      <c r="F743" s="204" t="s">
        <v>540</v>
      </c>
      <c r="G743" s="204" t="s">
        <v>24</v>
      </c>
      <c r="H743" s="50">
        <v>24</v>
      </c>
      <c r="I743" s="50">
        <v>1960</v>
      </c>
      <c r="J743" s="195">
        <v>16.71</v>
      </c>
      <c r="K743" s="195"/>
      <c r="L743" s="195"/>
      <c r="M743" s="195"/>
      <c r="N743" s="195">
        <v>0</v>
      </c>
      <c r="O743" s="195">
        <v>16.71</v>
      </c>
      <c r="P743" s="222">
        <v>914.41</v>
      </c>
      <c r="Q743" s="195">
        <v>16.71</v>
      </c>
      <c r="R743" s="223">
        <v>914.41</v>
      </c>
      <c r="S743" s="197">
        <v>1.8274078367471924E-2</v>
      </c>
      <c r="T743" s="198">
        <v>57.878999999999998</v>
      </c>
      <c r="U743" s="199">
        <v>1.0576853818309073</v>
      </c>
      <c r="V743" s="200">
        <v>1096.4447020483155</v>
      </c>
      <c r="W743" s="201">
        <v>63.461122909854453</v>
      </c>
    </row>
    <row r="744" spans="1:23" x14ac:dyDescent="0.2">
      <c r="A744" s="266"/>
      <c r="B744" s="192">
        <v>738</v>
      </c>
      <c r="C744" s="50" t="s">
        <v>613</v>
      </c>
      <c r="D744" s="202">
        <v>4.7</v>
      </c>
      <c r="E744" s="203">
        <v>399</v>
      </c>
      <c r="F744" s="194" t="s">
        <v>649</v>
      </c>
      <c r="G744" s="194" t="s">
        <v>625</v>
      </c>
      <c r="H744" s="192">
        <v>8</v>
      </c>
      <c r="I744" s="192">
        <v>1962</v>
      </c>
      <c r="J744" s="195">
        <v>8.1999999999999993</v>
      </c>
      <c r="K744" s="195">
        <v>1.1000000000000001</v>
      </c>
      <c r="L744" s="195">
        <v>1.5</v>
      </c>
      <c r="M744" s="195">
        <v>-0.5</v>
      </c>
      <c r="N744" s="195">
        <v>1.1000000000000001</v>
      </c>
      <c r="O744" s="195">
        <v>5</v>
      </c>
      <c r="P744" s="196">
        <v>372.4</v>
      </c>
      <c r="Q744" s="195">
        <v>5</v>
      </c>
      <c r="R744" s="195">
        <v>273.60000000000002</v>
      </c>
      <c r="S744" s="197">
        <v>1.827485380116959E-2</v>
      </c>
      <c r="T744" s="198">
        <v>59.84</v>
      </c>
      <c r="U744" s="199">
        <v>1.0935672514619883</v>
      </c>
      <c r="V744" s="200">
        <v>1096.4912280701753</v>
      </c>
      <c r="W744" s="201">
        <v>65.614035087719301</v>
      </c>
    </row>
    <row r="745" spans="1:23" x14ac:dyDescent="0.2">
      <c r="A745" s="266"/>
      <c r="B745" s="192">
        <v>739</v>
      </c>
      <c r="C745" s="50" t="s">
        <v>991</v>
      </c>
      <c r="D745" s="202">
        <v>3.5</v>
      </c>
      <c r="E745" s="203">
        <v>435</v>
      </c>
      <c r="F745" s="194" t="s">
        <v>133</v>
      </c>
      <c r="G745" s="194" t="s">
        <v>24</v>
      </c>
      <c r="H745" s="192">
        <v>7</v>
      </c>
      <c r="I745" s="192">
        <v>1976</v>
      </c>
      <c r="J745" s="195">
        <v>7.8090000000000002</v>
      </c>
      <c r="K745" s="195">
        <v>0.64667600000000003</v>
      </c>
      <c r="L745" s="195">
        <v>1.161473</v>
      </c>
      <c r="M745" s="195">
        <v>-3.4673000000000002E-2</v>
      </c>
      <c r="N745" s="195">
        <v>1.086395</v>
      </c>
      <c r="O745" s="195">
        <v>4.9491319999999996</v>
      </c>
      <c r="P745" s="196">
        <v>328.29</v>
      </c>
      <c r="Q745" s="195">
        <v>6.0355270000000001</v>
      </c>
      <c r="R745" s="195">
        <v>328.29</v>
      </c>
      <c r="S745" s="197">
        <v>1.8384742148709981E-2</v>
      </c>
      <c r="T745" s="198">
        <v>67.58</v>
      </c>
      <c r="U745" s="199">
        <v>1.2424408744098205</v>
      </c>
      <c r="V745" s="200">
        <v>1103.0845289225988</v>
      </c>
      <c r="W745" s="201">
        <v>74.546452464589223</v>
      </c>
    </row>
    <row r="746" spans="1:23" x14ac:dyDescent="0.2">
      <c r="A746" s="266"/>
      <c r="B746" s="192">
        <v>740</v>
      </c>
      <c r="C746" s="50" t="s">
        <v>991</v>
      </c>
      <c r="D746" s="202">
        <v>3.5</v>
      </c>
      <c r="E746" s="203">
        <v>435</v>
      </c>
      <c r="F746" s="194" t="s">
        <v>137</v>
      </c>
      <c r="G746" s="194" t="s">
        <v>24</v>
      </c>
      <c r="H746" s="192">
        <v>8</v>
      </c>
      <c r="I746" s="192">
        <v>1974</v>
      </c>
      <c r="J746" s="195">
        <v>8.4</v>
      </c>
      <c r="K746" s="195">
        <v>0.48738999999999999</v>
      </c>
      <c r="L746" s="195">
        <v>0.106448</v>
      </c>
      <c r="M746" s="195">
        <v>-2.8389999999999999E-2</v>
      </c>
      <c r="N746" s="195">
        <v>0</v>
      </c>
      <c r="O746" s="195">
        <v>7.8345520000000004</v>
      </c>
      <c r="P746" s="196">
        <v>425.83</v>
      </c>
      <c r="Q746" s="195">
        <v>7.8345520000000004</v>
      </c>
      <c r="R746" s="195">
        <v>425.83</v>
      </c>
      <c r="S746" s="197">
        <v>1.8398309184416317E-2</v>
      </c>
      <c r="T746" s="198">
        <v>67.58</v>
      </c>
      <c r="U746" s="199">
        <v>1.2433577346828546</v>
      </c>
      <c r="V746" s="200">
        <v>1103.8985510649791</v>
      </c>
      <c r="W746" s="201">
        <v>74.601464080971283</v>
      </c>
    </row>
    <row r="747" spans="1:23" x14ac:dyDescent="0.2">
      <c r="A747" s="266"/>
      <c r="B747" s="192">
        <v>741</v>
      </c>
      <c r="C747" s="50" t="s">
        <v>419</v>
      </c>
      <c r="D747" s="202">
        <v>3.6</v>
      </c>
      <c r="E747" s="203">
        <v>432</v>
      </c>
      <c r="F747" s="194" t="s">
        <v>413</v>
      </c>
      <c r="G747" s="194"/>
      <c r="H747" s="192">
        <v>51</v>
      </c>
      <c r="I747" s="192">
        <v>1980</v>
      </c>
      <c r="J747" s="195">
        <v>48.3</v>
      </c>
      <c r="K747" s="195">
        <v>3.3</v>
      </c>
      <c r="L747" s="195">
        <v>7.6</v>
      </c>
      <c r="M747" s="195">
        <v>0.9</v>
      </c>
      <c r="N747" s="195">
        <v>0</v>
      </c>
      <c r="O747" s="195">
        <v>36.5</v>
      </c>
      <c r="P747" s="196">
        <v>2615.04</v>
      </c>
      <c r="Q747" s="195">
        <v>48.3</v>
      </c>
      <c r="R747" s="195">
        <v>2615.4</v>
      </c>
      <c r="S747" s="197">
        <v>1.8467538426244549E-2</v>
      </c>
      <c r="T747" s="198">
        <v>62.2</v>
      </c>
      <c r="U747" s="199">
        <v>1.148680890112411</v>
      </c>
      <c r="V747" s="200">
        <v>1108.052305574673</v>
      </c>
      <c r="W747" s="201">
        <v>68.920853406744655</v>
      </c>
    </row>
    <row r="748" spans="1:23" x14ac:dyDescent="0.2">
      <c r="A748" s="266"/>
      <c r="B748" s="192">
        <v>742</v>
      </c>
      <c r="C748" s="50" t="s">
        <v>804</v>
      </c>
      <c r="D748" s="202">
        <v>3.1</v>
      </c>
      <c r="E748" s="203">
        <v>447</v>
      </c>
      <c r="F748" s="194" t="s">
        <v>835</v>
      </c>
      <c r="G748" s="194" t="s">
        <v>24</v>
      </c>
      <c r="H748" s="192">
        <v>12</v>
      </c>
      <c r="I748" s="192">
        <v>1987</v>
      </c>
      <c r="J748" s="195">
        <v>16.899999999999999</v>
      </c>
      <c r="K748" s="195">
        <v>1.3</v>
      </c>
      <c r="L748" s="195">
        <v>3.75</v>
      </c>
      <c r="M748" s="195">
        <v>-0.79</v>
      </c>
      <c r="N748" s="195">
        <v>0</v>
      </c>
      <c r="O748" s="195">
        <v>12.62</v>
      </c>
      <c r="P748" s="196">
        <v>681.87</v>
      </c>
      <c r="Q748" s="195">
        <v>12.62</v>
      </c>
      <c r="R748" s="195">
        <v>681.87</v>
      </c>
      <c r="S748" s="197">
        <v>1.8507926730901784E-2</v>
      </c>
      <c r="T748" s="198">
        <v>74.900000000000006</v>
      </c>
      <c r="U748" s="199">
        <v>1.3862437121445437</v>
      </c>
      <c r="V748" s="200">
        <v>1110.475603854107</v>
      </c>
      <c r="W748" s="201">
        <v>83.174622728672617</v>
      </c>
    </row>
    <row r="749" spans="1:23" x14ac:dyDescent="0.2">
      <c r="A749" s="266"/>
      <c r="B749" s="192">
        <v>743</v>
      </c>
      <c r="C749" s="50" t="s">
        <v>292</v>
      </c>
      <c r="D749" s="202">
        <v>3.9</v>
      </c>
      <c r="E749" s="203">
        <v>423</v>
      </c>
      <c r="F749" s="194" t="s">
        <v>325</v>
      </c>
      <c r="G749" s="194"/>
      <c r="H749" s="192">
        <v>32</v>
      </c>
      <c r="I749" s="192">
        <v>1961</v>
      </c>
      <c r="J749" s="195">
        <v>30.95</v>
      </c>
      <c r="K749" s="195">
        <v>4.4380199999999999</v>
      </c>
      <c r="L749" s="195">
        <v>0</v>
      </c>
      <c r="M749" s="195">
        <v>0</v>
      </c>
      <c r="N749" s="195">
        <v>0</v>
      </c>
      <c r="O749" s="195">
        <v>26.511980999999999</v>
      </c>
      <c r="P749" s="196">
        <v>1429.64</v>
      </c>
      <c r="Q749" s="195">
        <v>26.511980999999999</v>
      </c>
      <c r="R749" s="195">
        <v>1429.64</v>
      </c>
      <c r="S749" s="197">
        <v>1.8544515402478944E-2</v>
      </c>
      <c r="T749" s="198">
        <v>53.41</v>
      </c>
      <c r="U749" s="199">
        <v>0.99046256764640028</v>
      </c>
      <c r="V749" s="200">
        <v>1112.6709241487367</v>
      </c>
      <c r="W749" s="201">
        <v>59.427754058784025</v>
      </c>
    </row>
    <row r="750" spans="1:23" x14ac:dyDescent="0.2">
      <c r="A750" s="266"/>
      <c r="B750" s="192">
        <v>744</v>
      </c>
      <c r="C750" s="50" t="s">
        <v>650</v>
      </c>
      <c r="D750" s="193">
        <v>3.5</v>
      </c>
      <c r="E750" s="50">
        <v>435</v>
      </c>
      <c r="F750" s="194" t="s">
        <v>682</v>
      </c>
      <c r="G750" s="194" t="s">
        <v>24</v>
      </c>
      <c r="H750" s="192">
        <v>8</v>
      </c>
      <c r="I750" s="192" t="s">
        <v>43</v>
      </c>
      <c r="J750" s="195">
        <v>12</v>
      </c>
      <c r="K750" s="195">
        <v>0.2492</v>
      </c>
      <c r="L750" s="195">
        <v>2.2694999999999999</v>
      </c>
      <c r="M750" s="195">
        <v>5.7999999999999996E-3</v>
      </c>
      <c r="N750" s="195">
        <v>0</v>
      </c>
      <c r="O750" s="195">
        <v>9.4755000000000003</v>
      </c>
      <c r="P750" s="196">
        <v>509.44</v>
      </c>
      <c r="Q750" s="195">
        <v>9.4755000000000003</v>
      </c>
      <c r="R750" s="195">
        <v>509.44</v>
      </c>
      <c r="S750" s="197">
        <v>1.8599835113065327E-2</v>
      </c>
      <c r="T750" s="198">
        <v>42.4</v>
      </c>
      <c r="U750" s="199">
        <v>0.7886330087939698</v>
      </c>
      <c r="V750" s="200">
        <v>1115.9901067839196</v>
      </c>
      <c r="W750" s="201">
        <v>47.317980527638191</v>
      </c>
    </row>
    <row r="751" spans="1:23" x14ac:dyDescent="0.2">
      <c r="A751" s="266"/>
      <c r="B751" s="192">
        <v>745</v>
      </c>
      <c r="C751" s="50" t="s">
        <v>333</v>
      </c>
      <c r="D751" s="193">
        <v>6</v>
      </c>
      <c r="E751" s="50">
        <v>372</v>
      </c>
      <c r="F751" s="194" t="s">
        <v>369</v>
      </c>
      <c r="G751" s="194"/>
      <c r="H751" s="192">
        <v>30</v>
      </c>
      <c r="I751" s="192">
        <v>1978</v>
      </c>
      <c r="J751" s="195">
        <v>39.793799999999997</v>
      </c>
      <c r="K751" s="195">
        <v>5.8521000000000001</v>
      </c>
      <c r="L751" s="195">
        <v>3</v>
      </c>
      <c r="M751" s="195">
        <v>1.4354</v>
      </c>
      <c r="N751" s="195">
        <v>0</v>
      </c>
      <c r="O751" s="195">
        <v>29.5063</v>
      </c>
      <c r="P751" s="196">
        <v>1577.64</v>
      </c>
      <c r="Q751" s="195">
        <v>29.5063</v>
      </c>
      <c r="R751" s="195">
        <v>1577.64</v>
      </c>
      <c r="S751" s="197">
        <v>1.8702809259400117E-2</v>
      </c>
      <c r="T751" s="198">
        <v>56.2</v>
      </c>
      <c r="U751" s="199">
        <v>1.0510978803782867</v>
      </c>
      <c r="V751" s="200">
        <v>1122.168555564007</v>
      </c>
      <c r="W751" s="201">
        <v>63.065872822697195</v>
      </c>
    </row>
    <row r="752" spans="1:23" x14ac:dyDescent="0.2">
      <c r="A752" s="266"/>
      <c r="B752" s="192">
        <v>746</v>
      </c>
      <c r="C752" s="50" t="s">
        <v>991</v>
      </c>
      <c r="D752" s="202">
        <v>3.5</v>
      </c>
      <c r="E752" s="203">
        <v>435</v>
      </c>
      <c r="F752" s="194" t="s">
        <v>139</v>
      </c>
      <c r="G752" s="194" t="s">
        <v>24</v>
      </c>
      <c r="H752" s="192">
        <v>15</v>
      </c>
      <c r="I752" s="192">
        <v>1984</v>
      </c>
      <c r="J752" s="195">
        <v>13.865</v>
      </c>
      <c r="K752" s="195">
        <v>0.89207829999999999</v>
      </c>
      <c r="L752" s="195">
        <v>4.1861000000000002E-2</v>
      </c>
      <c r="M752" s="195">
        <v>-2.3782999999999999E-2</v>
      </c>
      <c r="N752" s="195">
        <v>0</v>
      </c>
      <c r="O752" s="195">
        <v>12.956139</v>
      </c>
      <c r="P752" s="196">
        <v>691.4</v>
      </c>
      <c r="Q752" s="195">
        <v>12.956139</v>
      </c>
      <c r="R752" s="195">
        <v>691.4</v>
      </c>
      <c r="S752" s="197">
        <v>1.8738991900491758E-2</v>
      </c>
      <c r="T752" s="198">
        <v>67.58</v>
      </c>
      <c r="U752" s="199">
        <v>1.2663810726352329</v>
      </c>
      <c r="V752" s="200">
        <v>1124.3395140295054</v>
      </c>
      <c r="W752" s="201">
        <v>75.982864358113972</v>
      </c>
    </row>
    <row r="753" spans="1:23" x14ac:dyDescent="0.2">
      <c r="A753" s="266"/>
      <c r="B753" s="192">
        <v>747</v>
      </c>
      <c r="C753" s="50" t="s">
        <v>650</v>
      </c>
      <c r="D753" s="193">
        <v>3.5</v>
      </c>
      <c r="E753" s="50">
        <v>435</v>
      </c>
      <c r="F753" s="194" t="s">
        <v>683</v>
      </c>
      <c r="G753" s="194" t="s">
        <v>24</v>
      </c>
      <c r="H753" s="192">
        <v>4</v>
      </c>
      <c r="I753" s="192" t="s">
        <v>43</v>
      </c>
      <c r="J753" s="195">
        <v>4.29</v>
      </c>
      <c r="K753" s="195">
        <v>0.2167</v>
      </c>
      <c r="L753" s="195">
        <v>1.0429999999999999</v>
      </c>
      <c r="M753" s="195">
        <v>8.9300000000000004E-2</v>
      </c>
      <c r="N753" s="195">
        <v>0</v>
      </c>
      <c r="O753" s="195">
        <v>2.9409999999999998</v>
      </c>
      <c r="P753" s="196">
        <v>156.81</v>
      </c>
      <c r="Q753" s="195">
        <v>2.9409999999999998</v>
      </c>
      <c r="R753" s="195">
        <v>156.81</v>
      </c>
      <c r="S753" s="197">
        <v>1.8755181429755755E-2</v>
      </c>
      <c r="T753" s="198">
        <v>42.4</v>
      </c>
      <c r="U753" s="199">
        <v>0.79521969262164394</v>
      </c>
      <c r="V753" s="200">
        <v>1125.3108857853454</v>
      </c>
      <c r="W753" s="201">
        <v>47.713181557298647</v>
      </c>
    </row>
    <row r="754" spans="1:23" x14ac:dyDescent="0.2">
      <c r="A754" s="266"/>
      <c r="B754" s="192">
        <v>748</v>
      </c>
      <c r="C754" s="50" t="s">
        <v>586</v>
      </c>
      <c r="D754" s="193">
        <v>3.5</v>
      </c>
      <c r="E754" s="50">
        <v>435</v>
      </c>
      <c r="F754" s="224" t="s">
        <v>612</v>
      </c>
      <c r="G754" s="194" t="s">
        <v>24</v>
      </c>
      <c r="H754" s="225">
        <v>8</v>
      </c>
      <c r="I754" s="225">
        <v>1962</v>
      </c>
      <c r="J754" s="195">
        <v>9</v>
      </c>
      <c r="K754" s="195">
        <v>6.9</v>
      </c>
      <c r="L754" s="195">
        <v>1.7629999999999999</v>
      </c>
      <c r="M754" s="195">
        <v>-0.08</v>
      </c>
      <c r="N754" s="195"/>
      <c r="O754" s="195">
        <v>6.6589999999999998</v>
      </c>
      <c r="P754" s="226">
        <v>354.74</v>
      </c>
      <c r="Q754" s="195">
        <v>5.74</v>
      </c>
      <c r="R754" s="227">
        <v>305.78699999999998</v>
      </c>
      <c r="S754" s="197">
        <v>1.8771236187280691E-2</v>
      </c>
      <c r="T754" s="198">
        <v>60.28</v>
      </c>
      <c r="U754" s="199">
        <v>1.13153011736928</v>
      </c>
      <c r="V754" s="200">
        <v>1126.2741712368413</v>
      </c>
      <c r="W754" s="201">
        <v>67.891807042156799</v>
      </c>
    </row>
    <row r="755" spans="1:23" x14ac:dyDescent="0.2">
      <c r="A755" s="266"/>
      <c r="B755" s="192">
        <v>749</v>
      </c>
      <c r="C755" s="50" t="s">
        <v>292</v>
      </c>
      <c r="D755" s="202">
        <v>3.9</v>
      </c>
      <c r="E755" s="203">
        <v>423</v>
      </c>
      <c r="F755" s="194" t="s">
        <v>324</v>
      </c>
      <c r="G755" s="194"/>
      <c r="H755" s="192">
        <v>22</v>
      </c>
      <c r="I755" s="192">
        <v>1958</v>
      </c>
      <c r="J755" s="195">
        <v>28.77</v>
      </c>
      <c r="K755" s="195">
        <v>0</v>
      </c>
      <c r="L755" s="195">
        <v>0</v>
      </c>
      <c r="M755" s="195">
        <v>0</v>
      </c>
      <c r="N755" s="195">
        <v>0</v>
      </c>
      <c r="O755" s="195">
        <v>28.769997</v>
      </c>
      <c r="P755" s="196">
        <v>1528.27</v>
      </c>
      <c r="Q755" s="195">
        <v>20.965066748015733</v>
      </c>
      <c r="R755" s="195">
        <v>1113.67</v>
      </c>
      <c r="S755" s="197">
        <v>1.8825205624660564E-2</v>
      </c>
      <c r="T755" s="198">
        <v>53.41</v>
      </c>
      <c r="U755" s="199">
        <v>1.0054542324131206</v>
      </c>
      <c r="V755" s="200">
        <v>1129.512337479634</v>
      </c>
      <c r="W755" s="201">
        <v>60.327253944787245</v>
      </c>
    </row>
    <row r="756" spans="1:23" x14ac:dyDescent="0.2">
      <c r="A756" s="266"/>
      <c r="B756" s="192">
        <v>750</v>
      </c>
      <c r="C756" s="50" t="s">
        <v>586</v>
      </c>
      <c r="D756" s="193">
        <v>3.5</v>
      </c>
      <c r="E756" s="50">
        <v>435</v>
      </c>
      <c r="F756" s="224" t="s">
        <v>609</v>
      </c>
      <c r="G756" s="194" t="s">
        <v>24</v>
      </c>
      <c r="H756" s="225">
        <v>6</v>
      </c>
      <c r="I756" s="225" t="s">
        <v>610</v>
      </c>
      <c r="J756" s="195">
        <v>7.1</v>
      </c>
      <c r="K756" s="195">
        <v>0.3</v>
      </c>
      <c r="L756" s="195">
        <v>2</v>
      </c>
      <c r="M756" s="195">
        <v>0.09</v>
      </c>
      <c r="N756" s="195"/>
      <c r="O756" s="195">
        <v>4.76</v>
      </c>
      <c r="P756" s="226">
        <v>252.5</v>
      </c>
      <c r="Q756" s="195">
        <v>4.76</v>
      </c>
      <c r="R756" s="227">
        <v>252.5</v>
      </c>
      <c r="S756" s="197">
        <v>1.8851485148514851E-2</v>
      </c>
      <c r="T756" s="198">
        <v>60.28</v>
      </c>
      <c r="U756" s="199">
        <v>1.1363675247524752</v>
      </c>
      <c r="V756" s="200">
        <v>1131.0891089108909</v>
      </c>
      <c r="W756" s="201">
        <v>68.182051485148506</v>
      </c>
    </row>
    <row r="757" spans="1:23" x14ac:dyDescent="0.2">
      <c r="A757" s="266"/>
      <c r="B757" s="192">
        <v>751</v>
      </c>
      <c r="C757" s="205" t="s">
        <v>41</v>
      </c>
      <c r="D757" s="202">
        <v>3.9</v>
      </c>
      <c r="E757" s="203">
        <v>423</v>
      </c>
      <c r="F757" s="206" t="s">
        <v>82</v>
      </c>
      <c r="G757" s="207" t="s">
        <v>24</v>
      </c>
      <c r="H757" s="220">
        <v>19</v>
      </c>
      <c r="I757" s="208" t="s">
        <v>43</v>
      </c>
      <c r="J757" s="209">
        <v>14.62</v>
      </c>
      <c r="K757" s="209">
        <v>1.34</v>
      </c>
      <c r="L757" s="209">
        <v>0.6</v>
      </c>
      <c r="M757" s="209"/>
      <c r="N757" s="195">
        <v>2.2824</v>
      </c>
      <c r="O757" s="195">
        <v>10.397600000000001</v>
      </c>
      <c r="P757" s="210">
        <v>670.33</v>
      </c>
      <c r="Q757" s="209">
        <v>12.68</v>
      </c>
      <c r="R757" s="211">
        <v>670.33</v>
      </c>
      <c r="S757" s="197">
        <f>Q757/R757</f>
        <v>1.8916056270791997E-2</v>
      </c>
      <c r="T757" s="198">
        <v>56</v>
      </c>
      <c r="U757" s="199">
        <f>S757*T757</f>
        <v>1.0592991511643519</v>
      </c>
      <c r="V757" s="200">
        <f>S757*60*1000</f>
        <v>1134.9633762475198</v>
      </c>
      <c r="W757" s="201">
        <f>V757*T757/1000</f>
        <v>63.55794906986111</v>
      </c>
    </row>
    <row r="758" spans="1:23" x14ac:dyDescent="0.2">
      <c r="A758" s="266"/>
      <c r="B758" s="192">
        <v>752</v>
      </c>
      <c r="C758" s="50" t="s">
        <v>214</v>
      </c>
      <c r="D758" s="202">
        <v>2.7</v>
      </c>
      <c r="E758" s="203">
        <v>459</v>
      </c>
      <c r="F758" s="194" t="s">
        <v>224</v>
      </c>
      <c r="G758" s="194" t="s">
        <v>96</v>
      </c>
      <c r="H758" s="192">
        <v>8</v>
      </c>
      <c r="I758" s="192">
        <v>1970</v>
      </c>
      <c r="J758" s="195">
        <v>9.5860000000000003</v>
      </c>
      <c r="K758" s="195">
        <v>0.57899999999999996</v>
      </c>
      <c r="L758" s="195">
        <v>1.5049999999999999</v>
      </c>
      <c r="M758" s="195">
        <v>-0.12</v>
      </c>
      <c r="N758" s="195"/>
      <c r="O758" s="195">
        <v>7.6219999999999999</v>
      </c>
      <c r="P758" s="196">
        <v>400.74</v>
      </c>
      <c r="Q758" s="195">
        <v>7.6219999999999999</v>
      </c>
      <c r="R758" s="195">
        <v>400.74</v>
      </c>
      <c r="S758" s="197">
        <v>1.9019813345311172E-2</v>
      </c>
      <c r="T758" s="198">
        <v>66.400000000000006</v>
      </c>
      <c r="U758" s="199">
        <v>1.2629156061286619</v>
      </c>
      <c r="V758" s="200">
        <v>1141.1888007186703</v>
      </c>
      <c r="W758" s="201">
        <v>75.774936367719704</v>
      </c>
    </row>
    <row r="759" spans="1:23" x14ac:dyDescent="0.2">
      <c r="A759" s="266"/>
      <c r="B759" s="192">
        <v>753</v>
      </c>
      <c r="C759" s="50" t="s">
        <v>991</v>
      </c>
      <c r="D759" s="202">
        <v>3.5</v>
      </c>
      <c r="E759" s="203">
        <v>435</v>
      </c>
      <c r="F759" s="194" t="s">
        <v>138</v>
      </c>
      <c r="G759" s="194" t="s">
        <v>24</v>
      </c>
      <c r="H759" s="192">
        <v>22</v>
      </c>
      <c r="I759" s="192">
        <v>1987</v>
      </c>
      <c r="J759" s="195">
        <v>28.649000000000001</v>
      </c>
      <c r="K759" s="195">
        <v>1.7021839999999999</v>
      </c>
      <c r="L759" s="195">
        <v>4.0992379999999997</v>
      </c>
      <c r="M759" s="195">
        <v>-0.121184</v>
      </c>
      <c r="N759" s="195">
        <v>0</v>
      </c>
      <c r="O759" s="195">
        <v>22.968762000000002</v>
      </c>
      <c r="P759" s="196">
        <v>1206.54</v>
      </c>
      <c r="Q759" s="195">
        <v>22.968762000000002</v>
      </c>
      <c r="R759" s="195">
        <v>1206.54</v>
      </c>
      <c r="S759" s="197">
        <v>1.9036883982296485E-2</v>
      </c>
      <c r="T759" s="198">
        <v>67.58</v>
      </c>
      <c r="U759" s="199">
        <v>1.2865126195235963</v>
      </c>
      <c r="V759" s="200">
        <v>1142.2130389377892</v>
      </c>
      <c r="W759" s="201">
        <v>77.190757171415797</v>
      </c>
    </row>
    <row r="760" spans="1:23" x14ac:dyDescent="0.2">
      <c r="A760" s="266"/>
      <c r="B760" s="192">
        <v>754</v>
      </c>
      <c r="C760" s="50" t="s">
        <v>613</v>
      </c>
      <c r="D760" s="202">
        <v>4.7</v>
      </c>
      <c r="E760" s="203">
        <v>399</v>
      </c>
      <c r="F760" s="194" t="s">
        <v>648</v>
      </c>
      <c r="G760" s="194" t="s">
        <v>625</v>
      </c>
      <c r="H760" s="192">
        <v>5</v>
      </c>
      <c r="I760" s="192">
        <v>1932</v>
      </c>
      <c r="J760" s="195">
        <v>5.1520000000000001</v>
      </c>
      <c r="K760" s="195">
        <v>0.16600000000000001</v>
      </c>
      <c r="L760" s="195">
        <v>0.16800000000000001</v>
      </c>
      <c r="M760" s="195">
        <v>-6.4000000000000001E-2</v>
      </c>
      <c r="N760" s="195">
        <v>0.48399999999999999</v>
      </c>
      <c r="O760" s="195">
        <v>4.3529999999999998</v>
      </c>
      <c r="P760" s="196">
        <v>253.41</v>
      </c>
      <c r="Q760" s="195">
        <v>3.12</v>
      </c>
      <c r="R760" s="195">
        <v>163.44</v>
      </c>
      <c r="S760" s="197">
        <v>1.9089574155653453E-2</v>
      </c>
      <c r="T760" s="198">
        <v>59.841000000000001</v>
      </c>
      <c r="U760" s="199">
        <v>1.1423392070484584</v>
      </c>
      <c r="V760" s="200">
        <v>1145.3744493392073</v>
      </c>
      <c r="W760" s="201">
        <v>68.540352422907517</v>
      </c>
    </row>
    <row r="761" spans="1:23" x14ac:dyDescent="0.2">
      <c r="A761" s="266"/>
      <c r="B761" s="192">
        <v>755</v>
      </c>
      <c r="C761" s="50" t="s">
        <v>804</v>
      </c>
      <c r="D761" s="202">
        <v>3.1</v>
      </c>
      <c r="E761" s="203">
        <v>447</v>
      </c>
      <c r="F761" s="194" t="s">
        <v>836</v>
      </c>
      <c r="G761" s="194" t="s">
        <v>24</v>
      </c>
      <c r="H761" s="192">
        <v>8</v>
      </c>
      <c r="I761" s="192">
        <v>1955</v>
      </c>
      <c r="J761" s="195">
        <v>10.199999999999999</v>
      </c>
      <c r="K761" s="195">
        <v>0.47</v>
      </c>
      <c r="L761" s="195">
        <v>2.31</v>
      </c>
      <c r="M761" s="195">
        <v>-0.06</v>
      </c>
      <c r="N761" s="195">
        <v>0</v>
      </c>
      <c r="O761" s="195">
        <v>7.47</v>
      </c>
      <c r="P761" s="196">
        <v>390.37</v>
      </c>
      <c r="Q761" s="195">
        <v>7.47</v>
      </c>
      <c r="R761" s="195">
        <v>390.37</v>
      </c>
      <c r="S761" s="197">
        <v>1.9135691779593719E-2</v>
      </c>
      <c r="T761" s="198">
        <v>74.900000000000006</v>
      </c>
      <c r="U761" s="199">
        <v>1.4332633142915696</v>
      </c>
      <c r="V761" s="200">
        <v>1148.1415067756232</v>
      </c>
      <c r="W761" s="201">
        <v>85.995798857494179</v>
      </c>
    </row>
    <row r="762" spans="1:23" x14ac:dyDescent="0.2">
      <c r="A762" s="266"/>
      <c r="B762" s="192">
        <v>756</v>
      </c>
      <c r="C762" s="50" t="s">
        <v>763</v>
      </c>
      <c r="D762" s="202">
        <v>3.6</v>
      </c>
      <c r="E762" s="203">
        <v>432</v>
      </c>
      <c r="F762" s="194" t="s">
        <v>798</v>
      </c>
      <c r="G762" s="194" t="s">
        <v>24</v>
      </c>
      <c r="H762" s="192">
        <v>5</v>
      </c>
      <c r="I762" s="192">
        <v>1964</v>
      </c>
      <c r="J762" s="195">
        <v>7.6779999999999999</v>
      </c>
      <c r="K762" s="195">
        <v>0</v>
      </c>
      <c r="L762" s="195">
        <v>0</v>
      </c>
      <c r="M762" s="195">
        <v>0</v>
      </c>
      <c r="N762" s="195">
        <v>0</v>
      </c>
      <c r="O762" s="195">
        <v>7.6779999999999999</v>
      </c>
      <c r="P762" s="196">
        <v>1314.43</v>
      </c>
      <c r="Q762" s="195">
        <v>4.9400000000000004</v>
      </c>
      <c r="R762" s="195">
        <v>258.02</v>
      </c>
      <c r="S762" s="197">
        <v>1.9145802650957292E-2</v>
      </c>
      <c r="T762" s="198">
        <v>76.099999999999994</v>
      </c>
      <c r="U762" s="199">
        <v>1.4569955817378497</v>
      </c>
      <c r="V762" s="200">
        <v>1148.7481590574375</v>
      </c>
      <c r="W762" s="201">
        <v>87.419734904270982</v>
      </c>
    </row>
    <row r="763" spans="1:23" x14ac:dyDescent="0.2">
      <c r="A763" s="266"/>
      <c r="B763" s="192">
        <v>757</v>
      </c>
      <c r="C763" s="50" t="s">
        <v>333</v>
      </c>
      <c r="D763" s="193">
        <v>6</v>
      </c>
      <c r="E763" s="50">
        <v>372</v>
      </c>
      <c r="F763" s="194" t="s">
        <v>370</v>
      </c>
      <c r="G763" s="194"/>
      <c r="H763" s="192">
        <v>5</v>
      </c>
      <c r="I763" s="192">
        <v>1900</v>
      </c>
      <c r="J763" s="195">
        <v>7.1896000000000004</v>
      </c>
      <c r="K763" s="195">
        <v>1.0349999999999999</v>
      </c>
      <c r="L763" s="195">
        <v>0.56999999999999995</v>
      </c>
      <c r="M763" s="195">
        <v>0.42199999999999999</v>
      </c>
      <c r="N763" s="195">
        <v>0.83799999999999997</v>
      </c>
      <c r="O763" s="195">
        <v>4.3244999999999996</v>
      </c>
      <c r="P763" s="196">
        <v>262.66000000000003</v>
      </c>
      <c r="Q763" s="195">
        <v>5.0384000000000002</v>
      </c>
      <c r="R763" s="195">
        <v>262.66000000000003</v>
      </c>
      <c r="S763" s="197">
        <v>1.9182212746516408E-2</v>
      </c>
      <c r="T763" s="198">
        <v>56.2</v>
      </c>
      <c r="U763" s="199">
        <v>1.0780403563542222</v>
      </c>
      <c r="V763" s="200">
        <v>1150.9327647909845</v>
      </c>
      <c r="W763" s="201">
        <v>64.682421381253334</v>
      </c>
    </row>
    <row r="764" spans="1:23" x14ac:dyDescent="0.2">
      <c r="A764" s="266"/>
      <c r="B764" s="192">
        <v>758</v>
      </c>
      <c r="C764" s="50" t="s">
        <v>227</v>
      </c>
      <c r="D764" s="193">
        <v>3.9</v>
      </c>
      <c r="E764" s="50">
        <v>423</v>
      </c>
      <c r="F764" s="194" t="s">
        <v>262</v>
      </c>
      <c r="G764" s="194" t="s">
        <v>24</v>
      </c>
      <c r="H764" s="192">
        <v>9</v>
      </c>
      <c r="I764" s="192" t="s">
        <v>43</v>
      </c>
      <c r="J764" s="195">
        <f>SUM(K764:O764)</f>
        <v>9.8740000000000006</v>
      </c>
      <c r="K764" s="195">
        <v>0</v>
      </c>
      <c r="L764" s="195">
        <v>0</v>
      </c>
      <c r="M764" s="195">
        <v>0</v>
      </c>
      <c r="N764" s="195"/>
      <c r="O764" s="195">
        <v>9.8740000000000006</v>
      </c>
      <c r="P764" s="196">
        <v>513.52</v>
      </c>
      <c r="Q764" s="195">
        <v>9.8740000000000006</v>
      </c>
      <c r="R764" s="195">
        <v>513.52</v>
      </c>
      <c r="S764" s="197">
        <f>Q764/R764</f>
        <v>1.9228072908552735E-2</v>
      </c>
      <c r="T764" s="198">
        <v>47.850999999999999</v>
      </c>
      <c r="U764" s="199">
        <f>S764*T764</f>
        <v>0.92008251674715691</v>
      </c>
      <c r="V764" s="200">
        <f>S764*60*1000</f>
        <v>1153.6843745131641</v>
      </c>
      <c r="W764" s="201">
        <f>V764*T764/1000</f>
        <v>55.204951004829418</v>
      </c>
    </row>
    <row r="765" spans="1:23" x14ac:dyDescent="0.2">
      <c r="A765" s="266"/>
      <c r="B765" s="192">
        <v>759</v>
      </c>
      <c r="C765" s="50" t="s">
        <v>990</v>
      </c>
      <c r="D765" s="193">
        <v>3.1</v>
      </c>
      <c r="E765" s="50">
        <v>447</v>
      </c>
      <c r="F765" s="204" t="s">
        <v>980</v>
      </c>
      <c r="G765" s="204"/>
      <c r="H765" s="50">
        <v>32</v>
      </c>
      <c r="I765" s="50">
        <v>1960</v>
      </c>
      <c r="J765" s="223">
        <v>27.401</v>
      </c>
      <c r="K765" s="223">
        <v>3.337942</v>
      </c>
      <c r="L765" s="223">
        <v>1.11924</v>
      </c>
      <c r="M765" s="223">
        <v>-0.48194199999999998</v>
      </c>
      <c r="N765" s="223">
        <v>0</v>
      </c>
      <c r="O765" s="223">
        <v>23.42576</v>
      </c>
      <c r="P765" s="222">
        <v>1214.6199999999999</v>
      </c>
      <c r="Q765" s="223">
        <v>23.42576</v>
      </c>
      <c r="R765" s="223">
        <v>1214.6199999999999</v>
      </c>
      <c r="S765" s="228">
        <v>1.9286492894897173E-2</v>
      </c>
      <c r="T765" s="229">
        <v>51.6</v>
      </c>
      <c r="U765" s="229">
        <v>0.99518303337669412</v>
      </c>
      <c r="V765" s="230">
        <v>1157.1895736938304</v>
      </c>
      <c r="W765" s="231">
        <v>59.710982002601654</v>
      </c>
    </row>
    <row r="766" spans="1:23" x14ac:dyDescent="0.2">
      <c r="A766" s="266"/>
      <c r="B766" s="192">
        <v>760</v>
      </c>
      <c r="C766" s="50" t="s">
        <v>804</v>
      </c>
      <c r="D766" s="202">
        <v>3.1</v>
      </c>
      <c r="E766" s="203">
        <v>447</v>
      </c>
      <c r="F766" s="194" t="s">
        <v>837</v>
      </c>
      <c r="G766" s="194" t="s">
        <v>24</v>
      </c>
      <c r="H766" s="192">
        <v>56</v>
      </c>
      <c r="I766" s="192">
        <v>1965</v>
      </c>
      <c r="J766" s="195">
        <v>50.61</v>
      </c>
      <c r="K766" s="195">
        <v>3.9</v>
      </c>
      <c r="L766" s="195">
        <v>0.9</v>
      </c>
      <c r="M766" s="195">
        <v>0.27</v>
      </c>
      <c r="N766" s="195">
        <v>0</v>
      </c>
      <c r="O766" s="195">
        <v>45.5</v>
      </c>
      <c r="P766" s="196">
        <v>2355.17</v>
      </c>
      <c r="Q766" s="195">
        <v>45.52</v>
      </c>
      <c r="R766" s="195">
        <v>2355.17</v>
      </c>
      <c r="S766" s="197">
        <v>1.9327691843900867E-2</v>
      </c>
      <c r="T766" s="198">
        <v>74.900000000000006</v>
      </c>
      <c r="U766" s="199">
        <v>1.447644119108175</v>
      </c>
      <c r="V766" s="200">
        <v>1159.6615106340521</v>
      </c>
      <c r="W766" s="201">
        <v>86.858647146490497</v>
      </c>
    </row>
    <row r="767" spans="1:23" x14ac:dyDescent="0.2">
      <c r="A767" s="266"/>
      <c r="B767" s="192">
        <v>761</v>
      </c>
      <c r="C767" s="50" t="s">
        <v>990</v>
      </c>
      <c r="D767" s="193">
        <v>3.1</v>
      </c>
      <c r="E767" s="50">
        <v>447</v>
      </c>
      <c r="F767" s="204" t="s">
        <v>981</v>
      </c>
      <c r="G767" s="204"/>
      <c r="H767" s="50">
        <v>47</v>
      </c>
      <c r="I767" s="50" t="s">
        <v>43</v>
      </c>
      <c r="J767" s="223">
        <v>43.435000000000002</v>
      </c>
      <c r="K767" s="223">
        <v>6.3395869999999999</v>
      </c>
      <c r="L767" s="223">
        <v>0</v>
      </c>
      <c r="M767" s="223">
        <v>0.54541099999999998</v>
      </c>
      <c r="N767" s="223">
        <v>0</v>
      </c>
      <c r="O767" s="223">
        <v>36.549999999999997</v>
      </c>
      <c r="P767" s="222">
        <v>1879.63</v>
      </c>
      <c r="Q767" s="223">
        <v>36.549999999999997</v>
      </c>
      <c r="R767" s="223">
        <v>1879.63</v>
      </c>
      <c r="S767" s="228">
        <v>1.94453163654549E-2</v>
      </c>
      <c r="T767" s="229">
        <v>51.6</v>
      </c>
      <c r="U767" s="229">
        <v>1.0033783244574728</v>
      </c>
      <c r="V767" s="230">
        <v>1166.718981927294</v>
      </c>
      <c r="W767" s="231">
        <v>60.202699467448369</v>
      </c>
    </row>
    <row r="768" spans="1:23" x14ac:dyDescent="0.2">
      <c r="A768" s="266"/>
      <c r="B768" s="192">
        <v>762</v>
      </c>
      <c r="C768" s="50" t="s">
        <v>650</v>
      </c>
      <c r="D768" s="193">
        <v>3.5</v>
      </c>
      <c r="E768" s="50">
        <v>435</v>
      </c>
      <c r="F768" s="194" t="s">
        <v>684</v>
      </c>
      <c r="G768" s="194" t="s">
        <v>24</v>
      </c>
      <c r="H768" s="192">
        <v>7</v>
      </c>
      <c r="I768" s="192" t="s">
        <v>43</v>
      </c>
      <c r="J768" s="195">
        <v>4.782</v>
      </c>
      <c r="K768" s="195">
        <v>0.3251</v>
      </c>
      <c r="L768" s="195">
        <v>0</v>
      </c>
      <c r="M768" s="195">
        <v>-7.0099999999999996E-2</v>
      </c>
      <c r="N768" s="195">
        <v>0</v>
      </c>
      <c r="O768" s="195">
        <v>4.5270000000000001</v>
      </c>
      <c r="P768" s="196">
        <v>231.49</v>
      </c>
      <c r="Q768" s="195">
        <v>4.5270000000000001</v>
      </c>
      <c r="R768" s="195">
        <v>231.49</v>
      </c>
      <c r="S768" s="197">
        <v>1.9555920342131411E-2</v>
      </c>
      <c r="T768" s="198">
        <v>42.4</v>
      </c>
      <c r="U768" s="199">
        <v>0.82917102250637176</v>
      </c>
      <c r="V768" s="200">
        <v>1173.3552205278847</v>
      </c>
      <c r="W768" s="201">
        <v>49.75026135038231</v>
      </c>
    </row>
    <row r="769" spans="1:23" x14ac:dyDescent="0.2">
      <c r="A769" s="266"/>
      <c r="B769" s="192">
        <v>763</v>
      </c>
      <c r="C769" s="50" t="s">
        <v>991</v>
      </c>
      <c r="D769" s="202">
        <v>3.5</v>
      </c>
      <c r="E769" s="203">
        <v>435</v>
      </c>
      <c r="F769" s="194" t="s">
        <v>134</v>
      </c>
      <c r="G769" s="194" t="s">
        <v>24</v>
      </c>
      <c r="H769" s="192">
        <v>12</v>
      </c>
      <c r="I769" s="192">
        <v>1960</v>
      </c>
      <c r="J769" s="195">
        <v>11.333</v>
      </c>
      <c r="K769" s="195">
        <v>0.36232799999999998</v>
      </c>
      <c r="L769" s="195">
        <v>1.1525319999999999</v>
      </c>
      <c r="M769" s="195">
        <v>-5.3280000000000003E-3</v>
      </c>
      <c r="N769" s="195">
        <v>1.768224</v>
      </c>
      <c r="O769" s="195">
        <v>8.0552440000000001</v>
      </c>
      <c r="P769" s="196">
        <v>502.01</v>
      </c>
      <c r="Q769" s="195">
        <v>9.8234680000000001</v>
      </c>
      <c r="R769" s="195">
        <v>502.01</v>
      </c>
      <c r="S769" s="197">
        <v>1.9568271548375531E-2</v>
      </c>
      <c r="T769" s="198">
        <v>67.58</v>
      </c>
      <c r="U769" s="199">
        <v>1.3224237912392183</v>
      </c>
      <c r="V769" s="200">
        <v>1174.0962929025318</v>
      </c>
      <c r="W769" s="201">
        <v>79.345427474353102</v>
      </c>
    </row>
    <row r="770" spans="1:23" x14ac:dyDescent="0.2">
      <c r="A770" s="266"/>
      <c r="B770" s="192">
        <v>764</v>
      </c>
      <c r="C770" s="50" t="s">
        <v>141</v>
      </c>
      <c r="D770" s="193">
        <v>3.3</v>
      </c>
      <c r="E770" s="50">
        <v>411</v>
      </c>
      <c r="F770" s="216" t="s">
        <v>177</v>
      </c>
      <c r="G770" s="194" t="s">
        <v>24</v>
      </c>
      <c r="H770" s="192">
        <v>5</v>
      </c>
      <c r="I770" s="192">
        <v>1955</v>
      </c>
      <c r="J770" s="195">
        <v>6.6429999999999998</v>
      </c>
      <c r="K770" s="195">
        <v>0.153</v>
      </c>
      <c r="L770" s="195">
        <v>1.1574</v>
      </c>
      <c r="M770" s="195"/>
      <c r="N770" s="195">
        <v>0.95987</v>
      </c>
      <c r="O770" s="195">
        <v>4.3730000000000002</v>
      </c>
      <c r="P770" s="196">
        <v>313.47000000000003</v>
      </c>
      <c r="Q770" s="195">
        <v>3.89</v>
      </c>
      <c r="R770" s="195">
        <v>197.78</v>
      </c>
      <c r="S770" s="197">
        <v>1.9668318333501873E-2</v>
      </c>
      <c r="T770" s="198">
        <v>92.105000000000004</v>
      </c>
      <c r="U770" s="199">
        <v>1.8115504601071901</v>
      </c>
      <c r="V770" s="200">
        <v>1180.0991000101124</v>
      </c>
      <c r="W770" s="201">
        <v>108.69302760643141</v>
      </c>
    </row>
    <row r="771" spans="1:23" x14ac:dyDescent="0.2">
      <c r="A771" s="266"/>
      <c r="B771" s="192">
        <v>765</v>
      </c>
      <c r="C771" s="50" t="s">
        <v>333</v>
      </c>
      <c r="D771" s="193">
        <v>6</v>
      </c>
      <c r="E771" s="50">
        <v>372</v>
      </c>
      <c r="F771" s="194" t="s">
        <v>371</v>
      </c>
      <c r="G771" s="194"/>
      <c r="H771" s="192">
        <v>32</v>
      </c>
      <c r="I771" s="192">
        <v>1960</v>
      </c>
      <c r="J771" s="195">
        <v>25.9101</v>
      </c>
      <c r="K771" s="195">
        <v>1.99</v>
      </c>
      <c r="L771" s="195">
        <v>0.32</v>
      </c>
      <c r="M771" s="195">
        <v>-0.20780000000000001</v>
      </c>
      <c r="N771" s="195">
        <v>0</v>
      </c>
      <c r="O771" s="195">
        <v>23.8017</v>
      </c>
      <c r="P771" s="196">
        <v>1209.97</v>
      </c>
      <c r="Q771" s="195">
        <v>23.8017</v>
      </c>
      <c r="R771" s="195">
        <v>1209.97</v>
      </c>
      <c r="S771" s="197">
        <v>1.9671314164814005E-2</v>
      </c>
      <c r="T771" s="198">
        <v>56.2</v>
      </c>
      <c r="U771" s="199">
        <v>1.1055278560625472</v>
      </c>
      <c r="V771" s="200">
        <v>1180.2788498888403</v>
      </c>
      <c r="W771" s="201">
        <v>66.331671363752832</v>
      </c>
    </row>
    <row r="772" spans="1:23" x14ac:dyDescent="0.2">
      <c r="A772" s="266"/>
      <c r="B772" s="192">
        <v>766</v>
      </c>
      <c r="C772" s="50" t="s">
        <v>419</v>
      </c>
      <c r="D772" s="202">
        <v>3.6</v>
      </c>
      <c r="E772" s="203">
        <v>432</v>
      </c>
      <c r="F772" s="194" t="s">
        <v>411</v>
      </c>
      <c r="G772" s="194" t="s">
        <v>379</v>
      </c>
      <c r="H772" s="192">
        <v>12</v>
      </c>
      <c r="I772" s="192"/>
      <c r="J772" s="195">
        <v>5.7</v>
      </c>
      <c r="K772" s="195">
        <v>1.3</v>
      </c>
      <c r="L772" s="195">
        <v>0.5</v>
      </c>
      <c r="M772" s="195">
        <v>-0.5</v>
      </c>
      <c r="N772" s="195">
        <v>0.6</v>
      </c>
      <c r="O772" s="195">
        <v>3.8</v>
      </c>
      <c r="P772" s="196">
        <v>350.6</v>
      </c>
      <c r="Q772" s="195">
        <v>5.7</v>
      </c>
      <c r="R772" s="195">
        <v>289.5</v>
      </c>
      <c r="S772" s="197">
        <v>1.9689119170984457E-2</v>
      </c>
      <c r="T772" s="198">
        <v>62.2</v>
      </c>
      <c r="U772" s="199">
        <v>1.2246632124352332</v>
      </c>
      <c r="V772" s="200">
        <v>1181.3471502590673</v>
      </c>
      <c r="W772" s="201">
        <v>73.479792746113986</v>
      </c>
    </row>
    <row r="773" spans="1:23" x14ac:dyDescent="0.2">
      <c r="A773" s="266"/>
      <c r="B773" s="192">
        <v>767</v>
      </c>
      <c r="C773" s="50" t="s">
        <v>461</v>
      </c>
      <c r="D773" s="202">
        <v>3.9</v>
      </c>
      <c r="E773" s="50">
        <v>423</v>
      </c>
      <c r="F773" s="194" t="s">
        <v>493</v>
      </c>
      <c r="G773" s="194" t="s">
        <v>24</v>
      </c>
      <c r="H773" s="192">
        <v>4</v>
      </c>
      <c r="I773" s="192" t="s">
        <v>43</v>
      </c>
      <c r="J773" s="195">
        <v>5.0030000000000001</v>
      </c>
      <c r="K773" s="195">
        <v>0</v>
      </c>
      <c r="L773" s="195">
        <v>0</v>
      </c>
      <c r="M773" s="195">
        <v>0</v>
      </c>
      <c r="N773" s="195">
        <v>0</v>
      </c>
      <c r="O773" s="195">
        <v>5.0030000000000001</v>
      </c>
      <c r="P773" s="196">
        <v>253.29</v>
      </c>
      <c r="Q773" s="195">
        <v>5.0030000000000001</v>
      </c>
      <c r="R773" s="195">
        <v>253.29</v>
      </c>
      <c r="S773" s="197">
        <v>1.9752062852856411E-2</v>
      </c>
      <c r="T773" s="198">
        <v>78.7</v>
      </c>
      <c r="U773" s="199">
        <v>1.5544873465197997</v>
      </c>
      <c r="V773" s="200">
        <v>1185.1237711713848</v>
      </c>
      <c r="W773" s="201">
        <v>93.269240791187983</v>
      </c>
    </row>
    <row r="774" spans="1:23" x14ac:dyDescent="0.2">
      <c r="A774" s="266"/>
      <c r="B774" s="192">
        <v>768</v>
      </c>
      <c r="C774" s="50" t="s">
        <v>763</v>
      </c>
      <c r="D774" s="202">
        <v>3.6</v>
      </c>
      <c r="E774" s="203">
        <v>432</v>
      </c>
      <c r="F774" s="194" t="s">
        <v>799</v>
      </c>
      <c r="G774" s="194" t="s">
        <v>24</v>
      </c>
      <c r="H774" s="192">
        <v>7</v>
      </c>
      <c r="I774" s="192">
        <v>1958</v>
      </c>
      <c r="J774" s="195">
        <v>6.0019999999999998</v>
      </c>
      <c r="K774" s="195">
        <v>0</v>
      </c>
      <c r="L774" s="195">
        <v>0</v>
      </c>
      <c r="M774" s="195">
        <v>0</v>
      </c>
      <c r="N774" s="195">
        <v>0</v>
      </c>
      <c r="O774" s="195">
        <v>6.0019999999999998</v>
      </c>
      <c r="P774" s="196">
        <v>644.79</v>
      </c>
      <c r="Q774" s="195">
        <v>5.38</v>
      </c>
      <c r="R774" s="195">
        <v>272.31</v>
      </c>
      <c r="S774" s="197">
        <v>1.9756894715581504E-2</v>
      </c>
      <c r="T774" s="198">
        <v>76.099999999999994</v>
      </c>
      <c r="U774" s="199">
        <v>1.5034996878557523</v>
      </c>
      <c r="V774" s="200">
        <v>1185.4136829348902</v>
      </c>
      <c r="W774" s="201">
        <v>90.209981271345143</v>
      </c>
    </row>
    <row r="775" spans="1:23" x14ac:dyDescent="0.2">
      <c r="A775" s="266"/>
      <c r="B775" s="192">
        <v>769</v>
      </c>
      <c r="C775" s="50" t="s">
        <v>227</v>
      </c>
      <c r="D775" s="193">
        <v>3.9</v>
      </c>
      <c r="E775" s="50">
        <v>423</v>
      </c>
      <c r="F775" s="194" t="s">
        <v>263</v>
      </c>
      <c r="G775" s="194" t="s">
        <v>24</v>
      </c>
      <c r="H775" s="192">
        <v>72</v>
      </c>
      <c r="I775" s="192">
        <v>1982</v>
      </c>
      <c r="J775" s="195">
        <f>SUM(K775:O775)</f>
        <v>56.806820000000002</v>
      </c>
      <c r="K775" s="195">
        <v>5.1000000000000005</v>
      </c>
      <c r="L775" s="195">
        <v>11.52</v>
      </c>
      <c r="M775" s="195">
        <v>-1.8691800000000001</v>
      </c>
      <c r="N775" s="195"/>
      <c r="O775" s="195">
        <v>42.056000000000004</v>
      </c>
      <c r="P775" s="196">
        <v>2117.3200000000002</v>
      </c>
      <c r="Q775" s="195">
        <v>42.056000000000004</v>
      </c>
      <c r="R775" s="195">
        <v>2117.3200000000002</v>
      </c>
      <c r="S775" s="197">
        <f>Q775/R775</f>
        <v>1.9862845483913628E-2</v>
      </c>
      <c r="T775" s="198">
        <v>47.850999999999999</v>
      </c>
      <c r="U775" s="199">
        <f>S775*T775</f>
        <v>0.95045701925075099</v>
      </c>
      <c r="V775" s="200">
        <f>S775*60*1000</f>
        <v>1191.7707290348176</v>
      </c>
      <c r="W775" s="201">
        <f>V775*T775/1000</f>
        <v>57.027421155045054</v>
      </c>
    </row>
    <row r="776" spans="1:23" x14ac:dyDescent="0.2">
      <c r="A776" s="266"/>
      <c r="B776" s="192">
        <v>770</v>
      </c>
      <c r="C776" s="50" t="s">
        <v>613</v>
      </c>
      <c r="D776" s="202">
        <v>4.7</v>
      </c>
      <c r="E776" s="203">
        <v>399</v>
      </c>
      <c r="F776" s="194" t="s">
        <v>647</v>
      </c>
      <c r="G776" s="194" t="s">
        <v>625</v>
      </c>
      <c r="H776" s="192">
        <v>12</v>
      </c>
      <c r="I776" s="192">
        <v>1965</v>
      </c>
      <c r="J776" s="195">
        <v>11.266999999999999</v>
      </c>
      <c r="K776" s="195">
        <v>0.71199999999999997</v>
      </c>
      <c r="L776" s="195">
        <v>3.0000000000000001E-3</v>
      </c>
      <c r="M776" s="195">
        <v>-0.151</v>
      </c>
      <c r="N776" s="195">
        <v>1.927</v>
      </c>
      <c r="O776" s="195">
        <v>8.7769999999999992</v>
      </c>
      <c r="P776" s="196">
        <v>537.54999999999995</v>
      </c>
      <c r="Q776" s="195">
        <v>9.86</v>
      </c>
      <c r="R776" s="195">
        <v>495.2</v>
      </c>
      <c r="S776" s="197">
        <v>1.9911147011308562E-2</v>
      </c>
      <c r="T776" s="198">
        <v>59.841000000000001</v>
      </c>
      <c r="U776" s="199">
        <v>1.1915029483037156</v>
      </c>
      <c r="V776" s="200">
        <v>1194.6688206785136</v>
      </c>
      <c r="W776" s="201">
        <v>71.490176898222941</v>
      </c>
    </row>
    <row r="777" spans="1:23" x14ac:dyDescent="0.2">
      <c r="A777" s="266"/>
      <c r="B777" s="192">
        <v>771</v>
      </c>
      <c r="C777" s="50" t="s">
        <v>613</v>
      </c>
      <c r="D777" s="202">
        <v>4.7</v>
      </c>
      <c r="E777" s="203">
        <v>399</v>
      </c>
      <c r="F777" s="194" t="s">
        <v>646</v>
      </c>
      <c r="G777" s="194" t="s">
        <v>625</v>
      </c>
      <c r="H777" s="192">
        <v>6</v>
      </c>
      <c r="I777" s="192">
        <v>1972</v>
      </c>
      <c r="J777" s="195">
        <v>3.8109999999999999</v>
      </c>
      <c r="K777" s="195">
        <v>0.55500000000000005</v>
      </c>
      <c r="L777" s="195">
        <v>0</v>
      </c>
      <c r="M777" s="195">
        <v>-9.6000000000000002E-2</v>
      </c>
      <c r="N777" s="195">
        <v>0.33500000000000002</v>
      </c>
      <c r="O777" s="195">
        <v>3.0169999999999999</v>
      </c>
      <c r="P777" s="196">
        <v>395.27</v>
      </c>
      <c r="Q777" s="195">
        <v>3.1509999999999998</v>
      </c>
      <c r="R777" s="195">
        <v>158.16</v>
      </c>
      <c r="S777" s="197">
        <v>1.9922862923621647E-2</v>
      </c>
      <c r="T777" s="198">
        <v>59.841000000000001</v>
      </c>
      <c r="U777" s="199">
        <v>1.192204040212443</v>
      </c>
      <c r="V777" s="200">
        <v>1195.3717754172987</v>
      </c>
      <c r="W777" s="201">
        <v>71.532242412746584</v>
      </c>
    </row>
    <row r="778" spans="1:23" x14ac:dyDescent="0.2">
      <c r="A778" s="266"/>
      <c r="B778" s="192">
        <v>772</v>
      </c>
      <c r="C778" s="50" t="s">
        <v>461</v>
      </c>
      <c r="D778" s="193">
        <v>3.9</v>
      </c>
      <c r="E778" s="50">
        <v>423</v>
      </c>
      <c r="F778" s="194" t="s">
        <v>494</v>
      </c>
      <c r="G778" s="194" t="s">
        <v>24</v>
      </c>
      <c r="H778" s="192">
        <v>18</v>
      </c>
      <c r="I778" s="192" t="s">
        <v>43</v>
      </c>
      <c r="J778" s="195">
        <v>2.274</v>
      </c>
      <c r="K778" s="195">
        <v>8.6999999999999994E-2</v>
      </c>
      <c r="L778" s="195">
        <v>0.03</v>
      </c>
      <c r="M778" s="195">
        <v>0</v>
      </c>
      <c r="N778" s="195">
        <v>0</v>
      </c>
      <c r="O778" s="195">
        <v>2.157</v>
      </c>
      <c r="P778" s="196">
        <v>107.98</v>
      </c>
      <c r="Q778" s="195">
        <v>2.157</v>
      </c>
      <c r="R778" s="195">
        <v>107.98</v>
      </c>
      <c r="S778" s="197">
        <v>1.9975921466938322E-2</v>
      </c>
      <c r="T778" s="198">
        <v>78.7</v>
      </c>
      <c r="U778" s="199">
        <v>1.5721050194480459</v>
      </c>
      <c r="V778" s="200">
        <v>1198.5552880162993</v>
      </c>
      <c r="W778" s="201">
        <v>94.326301166882757</v>
      </c>
    </row>
    <row r="779" spans="1:23" x14ac:dyDescent="0.2">
      <c r="A779" s="266"/>
      <c r="B779" s="192">
        <v>773</v>
      </c>
      <c r="C779" s="50" t="s">
        <v>886</v>
      </c>
      <c r="D779" s="193">
        <v>3.9</v>
      </c>
      <c r="E779" s="50">
        <v>423</v>
      </c>
      <c r="F779" s="194" t="s">
        <v>918</v>
      </c>
      <c r="G779" s="194" t="s">
        <v>96</v>
      </c>
      <c r="H779" s="192">
        <v>12</v>
      </c>
      <c r="I779" s="192">
        <v>1964</v>
      </c>
      <c r="J779" s="195">
        <v>13.3</v>
      </c>
      <c r="K779" s="195">
        <v>0.56000000000000005</v>
      </c>
      <c r="L779" s="195">
        <v>2.13</v>
      </c>
      <c r="M779" s="195">
        <v>0</v>
      </c>
      <c r="N779" s="195">
        <v>0</v>
      </c>
      <c r="O779" s="195">
        <v>10.61</v>
      </c>
      <c r="P779" s="196">
        <v>528.85</v>
      </c>
      <c r="Q779" s="195">
        <v>10.61</v>
      </c>
      <c r="R779" s="195">
        <v>528.85</v>
      </c>
      <c r="S779" s="197">
        <f>Q779/R779</f>
        <v>2.0062399546185116E-2</v>
      </c>
      <c r="T779" s="198">
        <v>52.646999999999998</v>
      </c>
      <c r="U779" s="199">
        <f>S779*T779</f>
        <v>1.0562251489080077</v>
      </c>
      <c r="V779" s="200">
        <f>S779*60*1000</f>
        <v>1203.7439727711071</v>
      </c>
      <c r="W779" s="201">
        <f>V779*T779/1000</f>
        <v>63.373508934480476</v>
      </c>
    </row>
    <row r="780" spans="1:23" x14ac:dyDescent="0.2">
      <c r="A780" s="266"/>
      <c r="B780" s="192">
        <v>774</v>
      </c>
      <c r="C780" s="50" t="s">
        <v>804</v>
      </c>
      <c r="D780" s="202">
        <v>3.1</v>
      </c>
      <c r="E780" s="203">
        <v>447</v>
      </c>
      <c r="F780" s="194" t="s">
        <v>838</v>
      </c>
      <c r="G780" s="194" t="s">
        <v>24</v>
      </c>
      <c r="H780" s="192">
        <v>6</v>
      </c>
      <c r="I780" s="192">
        <v>1986</v>
      </c>
      <c r="J780" s="195">
        <v>9.6</v>
      </c>
      <c r="K780" s="195">
        <v>0.37</v>
      </c>
      <c r="L780" s="195">
        <v>1.58</v>
      </c>
      <c r="M780" s="195">
        <v>0.03</v>
      </c>
      <c r="N780" s="195">
        <v>0</v>
      </c>
      <c r="O780" s="195">
        <v>7.61</v>
      </c>
      <c r="P780" s="196">
        <v>378.43</v>
      </c>
      <c r="Q780" s="195">
        <v>7.6</v>
      </c>
      <c r="R780" s="195">
        <v>378.43</v>
      </c>
      <c r="S780" s="197">
        <v>2.0082974394207646E-2</v>
      </c>
      <c r="T780" s="198">
        <v>74.900000000000006</v>
      </c>
      <c r="U780" s="199">
        <v>1.5042147821261527</v>
      </c>
      <c r="V780" s="200">
        <v>1204.9784636524587</v>
      </c>
      <c r="W780" s="201">
        <v>90.252886927569165</v>
      </c>
    </row>
    <row r="781" spans="1:23" x14ac:dyDescent="0.2">
      <c r="A781" s="266"/>
      <c r="B781" s="192">
        <v>775</v>
      </c>
      <c r="C781" s="50" t="s">
        <v>333</v>
      </c>
      <c r="D781" s="193">
        <v>6</v>
      </c>
      <c r="E781" s="50">
        <v>372</v>
      </c>
      <c r="F781" s="194" t="s">
        <v>372</v>
      </c>
      <c r="G781" s="194"/>
      <c r="H781" s="192">
        <v>26</v>
      </c>
      <c r="I781" s="192">
        <v>1960</v>
      </c>
      <c r="J781" s="195">
        <v>23.043199999999999</v>
      </c>
      <c r="K781" s="195">
        <v>2.4005000000000001</v>
      </c>
      <c r="L781" s="195">
        <v>0.27</v>
      </c>
      <c r="M781" s="195">
        <v>5.33E-2</v>
      </c>
      <c r="N781" s="195">
        <v>2.0318999999999998</v>
      </c>
      <c r="O781" s="195">
        <v>18.287500000000001</v>
      </c>
      <c r="P781" s="196">
        <v>984.18</v>
      </c>
      <c r="Q781" s="195">
        <v>19.8521</v>
      </c>
      <c r="R781" s="195">
        <v>984.18</v>
      </c>
      <c r="S781" s="197">
        <v>2.0171208518766894E-2</v>
      </c>
      <c r="T781" s="198">
        <v>56.2</v>
      </c>
      <c r="U781" s="199">
        <v>1.1336219187546994</v>
      </c>
      <c r="V781" s="200">
        <v>1210.2725111260136</v>
      </c>
      <c r="W781" s="201">
        <v>68.017315125281968</v>
      </c>
    </row>
    <row r="782" spans="1:23" x14ac:dyDescent="0.2">
      <c r="A782" s="266"/>
      <c r="B782" s="192">
        <v>776</v>
      </c>
      <c r="C782" s="50" t="s">
        <v>886</v>
      </c>
      <c r="D782" s="193">
        <v>3.9</v>
      </c>
      <c r="E782" s="50">
        <v>423</v>
      </c>
      <c r="F782" s="194" t="s">
        <v>919</v>
      </c>
      <c r="G782" s="194" t="s">
        <v>96</v>
      </c>
      <c r="H782" s="192">
        <v>23</v>
      </c>
      <c r="I782" s="192">
        <v>1989</v>
      </c>
      <c r="J782" s="195">
        <v>31.5</v>
      </c>
      <c r="K782" s="195">
        <v>2.5499999999999998</v>
      </c>
      <c r="L782" s="195">
        <v>3.56</v>
      </c>
      <c r="M782" s="195">
        <v>0</v>
      </c>
      <c r="N782" s="195">
        <v>0</v>
      </c>
      <c r="O782" s="195">
        <v>25.38</v>
      </c>
      <c r="P782" s="196">
        <v>1252.8399999999999</v>
      </c>
      <c r="Q782" s="195">
        <v>25.38</v>
      </c>
      <c r="R782" s="195">
        <v>1252.8399999999999</v>
      </c>
      <c r="S782" s="197">
        <f>Q782/R782</f>
        <v>2.0257973883337058E-2</v>
      </c>
      <c r="T782" s="198">
        <v>52.646999999999998</v>
      </c>
      <c r="U782" s="199">
        <f>S782*T782</f>
        <v>1.0665215510360462</v>
      </c>
      <c r="V782" s="200">
        <f>S782*60*1000</f>
        <v>1215.4784330002235</v>
      </c>
      <c r="W782" s="201">
        <f>V782*T782/1000</f>
        <v>63.991293062162768</v>
      </c>
    </row>
    <row r="783" spans="1:23" x14ac:dyDescent="0.2">
      <c r="A783" s="266"/>
      <c r="B783" s="192">
        <v>777</v>
      </c>
      <c r="C783" s="50" t="s">
        <v>886</v>
      </c>
      <c r="D783" s="193">
        <v>3.9</v>
      </c>
      <c r="E783" s="50">
        <v>423</v>
      </c>
      <c r="F783" s="194" t="s">
        <v>920</v>
      </c>
      <c r="G783" s="194" t="s">
        <v>96</v>
      </c>
      <c r="H783" s="192">
        <v>12</v>
      </c>
      <c r="I783" s="192">
        <v>1940</v>
      </c>
      <c r="J783" s="195">
        <v>8.43</v>
      </c>
      <c r="K783" s="195">
        <v>0</v>
      </c>
      <c r="L783" s="195">
        <v>0</v>
      </c>
      <c r="M783" s="195">
        <v>0</v>
      </c>
      <c r="N783" s="195">
        <v>0</v>
      </c>
      <c r="O783" s="195">
        <v>8.43</v>
      </c>
      <c r="P783" s="196">
        <v>414.47</v>
      </c>
      <c r="Q783" s="195">
        <v>8.43</v>
      </c>
      <c r="R783" s="195">
        <v>414.47</v>
      </c>
      <c r="S783" s="197">
        <f>Q783/R783</f>
        <v>2.0339228412189058E-2</v>
      </c>
      <c r="T783" s="198">
        <v>52.646999999999998</v>
      </c>
      <c r="U783" s="199">
        <f>S783*T783</f>
        <v>1.0707993582165174</v>
      </c>
      <c r="V783" s="200">
        <f>S783*60*1000</f>
        <v>1220.3537047313434</v>
      </c>
      <c r="W783" s="201">
        <f>V783*T783/1000</f>
        <v>64.247961492991038</v>
      </c>
    </row>
    <row r="784" spans="1:23" x14ac:dyDescent="0.2">
      <c r="A784" s="266"/>
      <c r="B784" s="192">
        <v>778</v>
      </c>
      <c r="C784" s="50" t="s">
        <v>650</v>
      </c>
      <c r="D784" s="193">
        <v>3.5</v>
      </c>
      <c r="E784" s="50">
        <v>435</v>
      </c>
      <c r="F784" s="194" t="s">
        <v>685</v>
      </c>
      <c r="G784" s="194" t="s">
        <v>24</v>
      </c>
      <c r="H784" s="192">
        <v>7</v>
      </c>
      <c r="I784" s="192" t="s">
        <v>43</v>
      </c>
      <c r="J784" s="195">
        <v>8.8999999999999986</v>
      </c>
      <c r="K784" s="195">
        <v>0.59599999999999997</v>
      </c>
      <c r="L784" s="195">
        <v>1.64</v>
      </c>
      <c r="M784" s="195">
        <v>-3.5000000000000003E-2</v>
      </c>
      <c r="N784" s="195">
        <v>0</v>
      </c>
      <c r="O784" s="195">
        <v>6.6989999999999998</v>
      </c>
      <c r="P784" s="196">
        <v>328.92</v>
      </c>
      <c r="Q784" s="195">
        <v>6.6989999999999998</v>
      </c>
      <c r="R784" s="195">
        <v>328.92</v>
      </c>
      <c r="S784" s="197">
        <v>2.036665450565487E-2</v>
      </c>
      <c r="T784" s="198">
        <v>42.4</v>
      </c>
      <c r="U784" s="199">
        <v>0.86354615103976651</v>
      </c>
      <c r="V784" s="200">
        <v>1221.999270339292</v>
      </c>
      <c r="W784" s="201">
        <v>51.812769062385982</v>
      </c>
    </row>
    <row r="785" spans="1:23" x14ac:dyDescent="0.2">
      <c r="A785" s="266"/>
      <c r="B785" s="192">
        <v>779</v>
      </c>
      <c r="C785" s="50" t="s">
        <v>990</v>
      </c>
      <c r="D785" s="193">
        <v>3.1</v>
      </c>
      <c r="E785" s="50">
        <v>447</v>
      </c>
      <c r="F785" s="204" t="s">
        <v>982</v>
      </c>
      <c r="G785" s="204"/>
      <c r="H785" s="50">
        <v>48</v>
      </c>
      <c r="I785" s="50">
        <v>1963</v>
      </c>
      <c r="J785" s="223">
        <v>45.941000000000003</v>
      </c>
      <c r="K785" s="223">
        <v>6.208596</v>
      </c>
      <c r="L785" s="223">
        <v>1.0425599999999999</v>
      </c>
      <c r="M785" s="223">
        <v>-0.29259499999999999</v>
      </c>
      <c r="N785" s="223">
        <v>0</v>
      </c>
      <c r="O785" s="223">
        <v>38.982439999999997</v>
      </c>
      <c r="P785" s="222">
        <v>1913.87</v>
      </c>
      <c r="Q785" s="223">
        <v>38.982439999999997</v>
      </c>
      <c r="R785" s="223">
        <v>1913.87</v>
      </c>
      <c r="S785" s="228">
        <v>2.0368384477524596E-2</v>
      </c>
      <c r="T785" s="229">
        <v>51.6</v>
      </c>
      <c r="U785" s="229">
        <v>1.0510086390402691</v>
      </c>
      <c r="V785" s="230">
        <v>1222.1030686514757</v>
      </c>
      <c r="W785" s="231">
        <v>63.060518342416152</v>
      </c>
    </row>
    <row r="786" spans="1:23" x14ac:dyDescent="0.2">
      <c r="A786" s="266"/>
      <c r="B786" s="192">
        <v>780</v>
      </c>
      <c r="C786" s="50" t="s">
        <v>586</v>
      </c>
      <c r="D786" s="193">
        <v>3.5</v>
      </c>
      <c r="E786" s="50">
        <v>435</v>
      </c>
      <c r="F786" s="224" t="s">
        <v>611</v>
      </c>
      <c r="G786" s="194" t="s">
        <v>24</v>
      </c>
      <c r="H786" s="225">
        <v>9</v>
      </c>
      <c r="I786" s="225" t="s">
        <v>610</v>
      </c>
      <c r="J786" s="195">
        <v>5.2</v>
      </c>
      <c r="K786" s="195"/>
      <c r="L786" s="195"/>
      <c r="M786" s="195"/>
      <c r="N786" s="195"/>
      <c r="O786" s="195">
        <v>5.2</v>
      </c>
      <c r="P786" s="226">
        <v>255.12</v>
      </c>
      <c r="Q786" s="195">
        <v>5.2</v>
      </c>
      <c r="R786" s="227">
        <v>255.1</v>
      </c>
      <c r="S786" s="197">
        <v>2.0384163073304588E-2</v>
      </c>
      <c r="T786" s="198">
        <v>60.28</v>
      </c>
      <c r="U786" s="199">
        <v>1.2287573500588007</v>
      </c>
      <c r="V786" s="200">
        <v>1223.0497843982753</v>
      </c>
      <c r="W786" s="201">
        <v>73.725441003528033</v>
      </c>
    </row>
    <row r="787" spans="1:23" x14ac:dyDescent="0.2">
      <c r="A787" s="266"/>
      <c r="B787" s="192">
        <v>781</v>
      </c>
      <c r="C787" s="50" t="s">
        <v>763</v>
      </c>
      <c r="D787" s="202">
        <v>3.6</v>
      </c>
      <c r="E787" s="203">
        <v>432</v>
      </c>
      <c r="F787" s="194" t="s">
        <v>800</v>
      </c>
      <c r="G787" s="194" t="s">
        <v>24</v>
      </c>
      <c r="H787" s="192">
        <v>8</v>
      </c>
      <c r="I787" s="192">
        <v>1959</v>
      </c>
      <c r="J787" s="195">
        <v>9.1020000000000003</v>
      </c>
      <c r="K787" s="195">
        <v>0</v>
      </c>
      <c r="L787" s="195">
        <v>0</v>
      </c>
      <c r="M787" s="195">
        <v>0</v>
      </c>
      <c r="N787" s="195">
        <v>0</v>
      </c>
      <c r="O787" s="195">
        <v>9.1020000000000003</v>
      </c>
      <c r="P787" s="196">
        <v>441.56</v>
      </c>
      <c r="Q787" s="195">
        <v>8.26</v>
      </c>
      <c r="R787" s="195">
        <v>400.91</v>
      </c>
      <c r="S787" s="197">
        <v>2.0603127884063752E-2</v>
      </c>
      <c r="T787" s="198">
        <v>76.099999999999994</v>
      </c>
      <c r="U787" s="199">
        <v>1.5678980319772513</v>
      </c>
      <c r="V787" s="200">
        <v>1236.187673043825</v>
      </c>
      <c r="W787" s="201">
        <v>94.073881918635067</v>
      </c>
    </row>
    <row r="788" spans="1:23" x14ac:dyDescent="0.2">
      <c r="A788" s="266"/>
      <c r="B788" s="192">
        <v>782</v>
      </c>
      <c r="C788" s="50" t="s">
        <v>991</v>
      </c>
      <c r="D788" s="202">
        <v>3.5</v>
      </c>
      <c r="E788" s="203">
        <v>435</v>
      </c>
      <c r="F788" s="194" t="s">
        <v>140</v>
      </c>
      <c r="G788" s="194" t="s">
        <v>24</v>
      </c>
      <c r="H788" s="192">
        <v>6</v>
      </c>
      <c r="I788" s="192">
        <v>1987</v>
      </c>
      <c r="J788" s="195">
        <v>7.0590000000000002</v>
      </c>
      <c r="K788" s="195">
        <v>6.2479E-2</v>
      </c>
      <c r="L788" s="195">
        <v>9.8400000000000001E-2</v>
      </c>
      <c r="M788" s="195">
        <v>3.9521000000000001E-2</v>
      </c>
      <c r="N788" s="195">
        <v>1.234548</v>
      </c>
      <c r="O788" s="195">
        <v>5.6240519999999998</v>
      </c>
      <c r="P788" s="196">
        <v>332.68</v>
      </c>
      <c r="Q788" s="195">
        <v>6.8586</v>
      </c>
      <c r="R788" s="195">
        <v>332.66</v>
      </c>
      <c r="S788" s="197">
        <v>2.061744724343173E-2</v>
      </c>
      <c r="T788" s="198">
        <v>67.58</v>
      </c>
      <c r="U788" s="199">
        <v>1.3933270847111163</v>
      </c>
      <c r="V788" s="200">
        <v>1237.0468346059038</v>
      </c>
      <c r="W788" s="201">
        <v>83.599625082666975</v>
      </c>
    </row>
    <row r="789" spans="1:23" x14ac:dyDescent="0.2">
      <c r="A789" s="266"/>
      <c r="B789" s="192">
        <v>783</v>
      </c>
      <c r="C789" s="50" t="s">
        <v>268</v>
      </c>
      <c r="D789" s="193">
        <v>3.9</v>
      </c>
      <c r="E789" s="50">
        <v>423</v>
      </c>
      <c r="F789" s="194" t="s">
        <v>290</v>
      </c>
      <c r="G789" s="194" t="s">
        <v>24</v>
      </c>
      <c r="H789" s="192">
        <v>8</v>
      </c>
      <c r="I789" s="192" t="s">
        <v>43</v>
      </c>
      <c r="J789" s="195">
        <v>7.0579999999999998</v>
      </c>
      <c r="K789" s="195">
        <v>0</v>
      </c>
      <c r="L789" s="195">
        <v>0</v>
      </c>
      <c r="M789" s="195">
        <v>0</v>
      </c>
      <c r="N789" s="195">
        <v>0</v>
      </c>
      <c r="O789" s="195">
        <v>7.0579999999999998</v>
      </c>
      <c r="P789" s="196">
        <v>342.1</v>
      </c>
      <c r="Q789" s="195">
        <v>7.0579999999999998</v>
      </c>
      <c r="R789" s="195">
        <v>342.1</v>
      </c>
      <c r="S789" s="197">
        <v>2.0631394329143522E-2</v>
      </c>
      <c r="T789" s="198">
        <v>58.75</v>
      </c>
      <c r="U789" s="199">
        <v>1.2120944168371819</v>
      </c>
      <c r="V789" s="200">
        <v>1237.8836597486113</v>
      </c>
      <c r="W789" s="201">
        <v>72.725665010230927</v>
      </c>
    </row>
    <row r="790" spans="1:23" x14ac:dyDescent="0.2">
      <c r="A790" s="266"/>
      <c r="B790" s="192">
        <v>784</v>
      </c>
      <c r="C790" s="50" t="s">
        <v>419</v>
      </c>
      <c r="D790" s="202">
        <v>3.6</v>
      </c>
      <c r="E790" s="203">
        <v>432</v>
      </c>
      <c r="F790" s="194" t="s">
        <v>412</v>
      </c>
      <c r="G790" s="194"/>
      <c r="H790" s="192">
        <v>10</v>
      </c>
      <c r="I790" s="192"/>
      <c r="J790" s="195">
        <v>12.4</v>
      </c>
      <c r="K790" s="195">
        <v>1.2</v>
      </c>
      <c r="L790" s="195">
        <v>2.4</v>
      </c>
      <c r="M790" s="195">
        <v>-0.09</v>
      </c>
      <c r="N790" s="195">
        <v>0</v>
      </c>
      <c r="O790" s="195">
        <v>8.9</v>
      </c>
      <c r="P790" s="196">
        <v>600.91999999999996</v>
      </c>
      <c r="Q790" s="195">
        <v>12.4</v>
      </c>
      <c r="R790" s="195">
        <v>600.91999999999996</v>
      </c>
      <c r="S790" s="197">
        <v>2.0635026293017375E-2</v>
      </c>
      <c r="T790" s="198">
        <v>62.2</v>
      </c>
      <c r="U790" s="199">
        <v>1.2834986354256808</v>
      </c>
      <c r="V790" s="200">
        <v>1238.1015775810424</v>
      </c>
      <c r="W790" s="201">
        <v>77.00991812554085</v>
      </c>
    </row>
    <row r="791" spans="1:23" x14ac:dyDescent="0.2">
      <c r="A791" s="266"/>
      <c r="B791" s="192">
        <v>785</v>
      </c>
      <c r="C791" s="50" t="s">
        <v>613</v>
      </c>
      <c r="D791" s="202">
        <v>4.7</v>
      </c>
      <c r="E791" s="203">
        <v>399</v>
      </c>
      <c r="F791" s="194" t="s">
        <v>645</v>
      </c>
      <c r="G791" s="194" t="s">
        <v>625</v>
      </c>
      <c r="H791" s="192">
        <v>6</v>
      </c>
      <c r="I791" s="192">
        <v>1934</v>
      </c>
      <c r="J791" s="195">
        <v>5.375</v>
      </c>
      <c r="K791" s="195">
        <v>0.88800000000000001</v>
      </c>
      <c r="L791" s="195">
        <v>3.2000000000000001E-2</v>
      </c>
      <c r="M791" s="195">
        <v>-0.27600000000000002</v>
      </c>
      <c r="N791" s="195">
        <v>0.85199999999999998</v>
      </c>
      <c r="O791" s="195">
        <v>3.88</v>
      </c>
      <c r="P791" s="196">
        <v>229.18</v>
      </c>
      <c r="Q791" s="195">
        <v>4.7309999999999999</v>
      </c>
      <c r="R791" s="195">
        <v>229.18</v>
      </c>
      <c r="S791" s="197">
        <v>2.0643162579631728E-2</v>
      </c>
      <c r="T791" s="198">
        <v>59.841000000000001</v>
      </c>
      <c r="U791" s="199">
        <v>1.2353074919277423</v>
      </c>
      <c r="V791" s="200">
        <v>1238.5897547779036</v>
      </c>
      <c r="W791" s="201">
        <v>74.118449515664523</v>
      </c>
    </row>
    <row r="792" spans="1:23" x14ac:dyDescent="0.2">
      <c r="A792" s="266"/>
      <c r="B792" s="192">
        <v>786</v>
      </c>
      <c r="C792" s="50" t="s">
        <v>804</v>
      </c>
      <c r="D792" s="202">
        <v>3.1</v>
      </c>
      <c r="E792" s="203">
        <v>447</v>
      </c>
      <c r="F792" s="194" t="s">
        <v>839</v>
      </c>
      <c r="G792" s="194" t="s">
        <v>24</v>
      </c>
      <c r="H792" s="192">
        <v>12</v>
      </c>
      <c r="I792" s="192">
        <v>1959</v>
      </c>
      <c r="J792" s="195">
        <v>13.9</v>
      </c>
      <c r="K792" s="195">
        <v>0.68</v>
      </c>
      <c r="L792" s="195">
        <v>2.16</v>
      </c>
      <c r="M792" s="195">
        <v>0.12</v>
      </c>
      <c r="N792" s="195">
        <v>0</v>
      </c>
      <c r="O792" s="195">
        <v>10.9</v>
      </c>
      <c r="P792" s="196">
        <v>527.71</v>
      </c>
      <c r="Q792" s="195">
        <v>10.9</v>
      </c>
      <c r="R792" s="195">
        <v>527.71</v>
      </c>
      <c r="S792" s="197">
        <v>2.0655284152280608E-2</v>
      </c>
      <c r="T792" s="198">
        <v>74.900000000000006</v>
      </c>
      <c r="U792" s="199">
        <v>1.5470807830058175</v>
      </c>
      <c r="V792" s="200">
        <v>1239.3170491368364</v>
      </c>
      <c r="W792" s="201">
        <v>92.824846980349065</v>
      </c>
    </row>
    <row r="793" spans="1:23" x14ac:dyDescent="0.2">
      <c r="A793" s="266"/>
      <c r="B793" s="192">
        <v>787</v>
      </c>
      <c r="C793" s="50" t="s">
        <v>886</v>
      </c>
      <c r="D793" s="193">
        <v>3.9</v>
      </c>
      <c r="E793" s="50">
        <v>423</v>
      </c>
      <c r="F793" s="194" t="s">
        <v>921</v>
      </c>
      <c r="G793" s="194" t="s">
        <v>96</v>
      </c>
      <c r="H793" s="192">
        <v>7</v>
      </c>
      <c r="I793" s="192">
        <v>1985</v>
      </c>
      <c r="J793" s="195">
        <v>6.7</v>
      </c>
      <c r="K793" s="195">
        <v>1.07</v>
      </c>
      <c r="L793" s="195">
        <v>0</v>
      </c>
      <c r="M793" s="195">
        <v>0</v>
      </c>
      <c r="N793" s="195">
        <v>0</v>
      </c>
      <c r="O793" s="195">
        <v>5.65</v>
      </c>
      <c r="P793" s="196">
        <v>273.14999999999998</v>
      </c>
      <c r="Q793" s="195">
        <v>5.65</v>
      </c>
      <c r="R793" s="195">
        <v>273.14999999999998</v>
      </c>
      <c r="S793" s="197">
        <f>Q793/R793</f>
        <v>2.0684605528098119E-2</v>
      </c>
      <c r="T793" s="198">
        <v>52.646999999999998</v>
      </c>
      <c r="U793" s="199">
        <f>S793*T793</f>
        <v>1.0889824272377817</v>
      </c>
      <c r="V793" s="200">
        <f>S793*60*1000</f>
        <v>1241.076331685887</v>
      </c>
      <c r="W793" s="201">
        <f>V793*T793/1000</f>
        <v>65.338945634266892</v>
      </c>
    </row>
    <row r="794" spans="1:23" x14ac:dyDescent="0.2">
      <c r="A794" s="266"/>
      <c r="B794" s="192">
        <v>788</v>
      </c>
      <c r="C794" s="50" t="s">
        <v>141</v>
      </c>
      <c r="D794" s="193">
        <v>3.3</v>
      </c>
      <c r="E794" s="50">
        <v>441</v>
      </c>
      <c r="F794" s="216" t="s">
        <v>174</v>
      </c>
      <c r="G794" s="194" t="s">
        <v>24</v>
      </c>
      <c r="H794" s="192">
        <v>6</v>
      </c>
      <c r="I794" s="192">
        <v>1910</v>
      </c>
      <c r="J794" s="195">
        <v>8.5</v>
      </c>
      <c r="K794" s="195">
        <v>0.61199999999999999</v>
      </c>
      <c r="L794" s="195">
        <v>1.5972999999999999</v>
      </c>
      <c r="M794" s="195"/>
      <c r="N794" s="195"/>
      <c r="O794" s="195">
        <v>6.2910000000000004</v>
      </c>
      <c r="P794" s="196">
        <v>303.89999999999998</v>
      </c>
      <c r="Q794" s="195">
        <v>6.2910000000000004</v>
      </c>
      <c r="R794" s="195">
        <v>303.89999999999998</v>
      </c>
      <c r="S794" s="197">
        <v>2.0700888450148079E-2</v>
      </c>
      <c r="T794" s="198">
        <v>92.105000000000004</v>
      </c>
      <c r="U794" s="199">
        <v>1.9066553307008889</v>
      </c>
      <c r="V794" s="200">
        <v>1242.0533070088848</v>
      </c>
      <c r="W794" s="201">
        <v>114.39931984205333</v>
      </c>
    </row>
    <row r="795" spans="1:23" x14ac:dyDescent="0.2">
      <c r="A795" s="266"/>
      <c r="B795" s="192">
        <v>789</v>
      </c>
      <c r="C795" s="50" t="s">
        <v>419</v>
      </c>
      <c r="D795" s="202">
        <v>3.6</v>
      </c>
      <c r="E795" s="203">
        <v>432</v>
      </c>
      <c r="F795" s="194" t="s">
        <v>410</v>
      </c>
      <c r="G795" s="194"/>
      <c r="H795" s="192">
        <v>8</v>
      </c>
      <c r="I795" s="192"/>
      <c r="J795" s="195">
        <v>7.7</v>
      </c>
      <c r="K795" s="195">
        <v>0.3</v>
      </c>
      <c r="L795" s="195">
        <v>0.9</v>
      </c>
      <c r="M795" s="195">
        <v>-0.04</v>
      </c>
      <c r="N795" s="195">
        <v>0</v>
      </c>
      <c r="O795" s="195">
        <v>6.5</v>
      </c>
      <c r="P795" s="196">
        <v>371.23</v>
      </c>
      <c r="Q795" s="195">
        <v>7.7</v>
      </c>
      <c r="R795" s="195">
        <v>371.23</v>
      </c>
      <c r="S795" s="197">
        <v>2.0741858147240253E-2</v>
      </c>
      <c r="T795" s="198">
        <v>62.2</v>
      </c>
      <c r="U795" s="199">
        <v>1.2901435767583438</v>
      </c>
      <c r="V795" s="200">
        <v>1244.5114888344151</v>
      </c>
      <c r="W795" s="201">
        <v>77.408614605500631</v>
      </c>
    </row>
    <row r="796" spans="1:23" x14ac:dyDescent="0.2">
      <c r="A796" s="266"/>
      <c r="B796" s="192">
        <v>790</v>
      </c>
      <c r="C796" s="50" t="s">
        <v>419</v>
      </c>
      <c r="D796" s="202">
        <v>3.6</v>
      </c>
      <c r="E796" s="203">
        <v>432</v>
      </c>
      <c r="F796" s="194" t="s">
        <v>416</v>
      </c>
      <c r="G796" s="194"/>
      <c r="H796" s="192">
        <v>7</v>
      </c>
      <c r="I796" s="192"/>
      <c r="J796" s="195">
        <v>8.3000000000000007</v>
      </c>
      <c r="K796" s="195">
        <v>0.3</v>
      </c>
      <c r="L796" s="195">
        <v>0.1</v>
      </c>
      <c r="M796" s="195">
        <v>0.05</v>
      </c>
      <c r="N796" s="195">
        <v>0</v>
      </c>
      <c r="O796" s="195">
        <v>7.8</v>
      </c>
      <c r="P796" s="196">
        <v>400.03</v>
      </c>
      <c r="Q796" s="195">
        <v>8.3000000000000007</v>
      </c>
      <c r="R796" s="195">
        <v>400.03</v>
      </c>
      <c r="S796" s="197">
        <v>2.0748443866710001E-2</v>
      </c>
      <c r="T796" s="198">
        <v>62.2</v>
      </c>
      <c r="U796" s="199">
        <v>1.2905532085093621</v>
      </c>
      <c r="V796" s="200">
        <v>1244.9066320026002</v>
      </c>
      <c r="W796" s="201">
        <v>77.433192510561739</v>
      </c>
    </row>
    <row r="797" spans="1:23" x14ac:dyDescent="0.2">
      <c r="A797" s="266"/>
      <c r="B797" s="192">
        <v>791</v>
      </c>
      <c r="C797" s="50" t="s">
        <v>886</v>
      </c>
      <c r="D797" s="193">
        <v>3.9</v>
      </c>
      <c r="E797" s="50">
        <v>423</v>
      </c>
      <c r="F797" s="194" t="s">
        <v>922</v>
      </c>
      <c r="G797" s="194" t="s">
        <v>96</v>
      </c>
      <c r="H797" s="192">
        <v>50</v>
      </c>
      <c r="I797" s="192">
        <v>1986</v>
      </c>
      <c r="J797" s="195">
        <v>50.9</v>
      </c>
      <c r="K797" s="195">
        <v>2.91</v>
      </c>
      <c r="L797" s="195">
        <v>9.2799999999999994</v>
      </c>
      <c r="M797" s="195">
        <v>0</v>
      </c>
      <c r="N797" s="195">
        <v>0</v>
      </c>
      <c r="O797" s="195">
        <v>38.75</v>
      </c>
      <c r="P797" s="196">
        <v>1865.63</v>
      </c>
      <c r="Q797" s="195">
        <v>38.75</v>
      </c>
      <c r="R797" s="195">
        <v>1865.63</v>
      </c>
      <c r="S797" s="197">
        <f>Q797/R797</f>
        <v>2.0770463596747477E-2</v>
      </c>
      <c r="T797" s="198">
        <v>52.646999999999998</v>
      </c>
      <c r="U797" s="199">
        <f>S797*T797</f>
        <v>1.0935025969779644</v>
      </c>
      <c r="V797" s="200">
        <f>S797*60*1000</f>
        <v>1246.2278158048484</v>
      </c>
      <c r="W797" s="201">
        <f>V797*T797/1000</f>
        <v>65.610155818677853</v>
      </c>
    </row>
    <row r="798" spans="1:23" x14ac:dyDescent="0.2">
      <c r="A798" s="266"/>
      <c r="B798" s="192">
        <v>792</v>
      </c>
      <c r="C798" s="50" t="s">
        <v>333</v>
      </c>
      <c r="D798" s="193">
        <v>6</v>
      </c>
      <c r="E798" s="50">
        <v>372</v>
      </c>
      <c r="F798" s="194" t="s">
        <v>373</v>
      </c>
      <c r="G798" s="194"/>
      <c r="H798" s="192">
        <v>29</v>
      </c>
      <c r="I798" s="192">
        <v>1958</v>
      </c>
      <c r="J798" s="195">
        <v>42.330199999999998</v>
      </c>
      <c r="K798" s="195">
        <v>2.7572999999999999</v>
      </c>
      <c r="L798" s="195">
        <v>0.32</v>
      </c>
      <c r="M798" s="195">
        <v>0.70899999999999996</v>
      </c>
      <c r="N798" s="195">
        <v>6.9379</v>
      </c>
      <c r="O798" s="195">
        <v>31.606000000000002</v>
      </c>
      <c r="P798" s="196">
        <v>1811.17</v>
      </c>
      <c r="Q798" s="195">
        <v>36.216999999999999</v>
      </c>
      <c r="R798" s="195">
        <v>1741.34</v>
      </c>
      <c r="S798" s="197">
        <v>2.0798350695441441E-2</v>
      </c>
      <c r="T798" s="198">
        <v>56.2</v>
      </c>
      <c r="U798" s="199">
        <v>1.1688673090838091</v>
      </c>
      <c r="V798" s="200">
        <v>1247.9010417264865</v>
      </c>
      <c r="W798" s="201">
        <v>70.132038545028536</v>
      </c>
    </row>
    <row r="799" spans="1:23" x14ac:dyDescent="0.2">
      <c r="A799" s="266"/>
      <c r="B799" s="192">
        <v>793</v>
      </c>
      <c r="C799" s="50" t="s">
        <v>419</v>
      </c>
      <c r="D799" s="202">
        <v>3.6</v>
      </c>
      <c r="E799" s="203">
        <v>432</v>
      </c>
      <c r="F799" s="194" t="s">
        <v>418</v>
      </c>
      <c r="G799" s="194"/>
      <c r="H799" s="192">
        <v>35</v>
      </c>
      <c r="I799" s="192"/>
      <c r="J799" s="195">
        <v>31.7</v>
      </c>
      <c r="K799" s="195">
        <v>1.6</v>
      </c>
      <c r="L799" s="195">
        <v>5.6</v>
      </c>
      <c r="M799" s="195">
        <v>-0.4</v>
      </c>
      <c r="N799" s="195">
        <v>0</v>
      </c>
      <c r="O799" s="195">
        <v>24.5</v>
      </c>
      <c r="P799" s="196">
        <v>1523.06</v>
      </c>
      <c r="Q799" s="195">
        <v>31.7</v>
      </c>
      <c r="R799" s="195">
        <v>1523.06</v>
      </c>
      <c r="S799" s="197">
        <v>2.0813362572715453E-2</v>
      </c>
      <c r="T799" s="198">
        <v>62.2</v>
      </c>
      <c r="U799" s="199">
        <v>1.2945911520229012</v>
      </c>
      <c r="V799" s="200">
        <v>1248.8017543629273</v>
      </c>
      <c r="W799" s="201">
        <v>77.675469121374093</v>
      </c>
    </row>
    <row r="800" spans="1:23" x14ac:dyDescent="0.2">
      <c r="A800" s="266"/>
      <c r="B800" s="192">
        <v>794</v>
      </c>
      <c r="C800" s="50" t="s">
        <v>227</v>
      </c>
      <c r="D800" s="193">
        <v>3.9</v>
      </c>
      <c r="E800" s="50">
        <v>423</v>
      </c>
      <c r="F800" s="194" t="s">
        <v>264</v>
      </c>
      <c r="G800" s="194" t="s">
        <v>24</v>
      </c>
      <c r="H800" s="192">
        <v>75</v>
      </c>
      <c r="I800" s="192">
        <v>1985</v>
      </c>
      <c r="J800" s="195">
        <f>SUM(K800:O800)</f>
        <v>90.301860000000005</v>
      </c>
      <c r="K800" s="195">
        <v>5.5590000000000002</v>
      </c>
      <c r="L800" s="195">
        <v>11.4</v>
      </c>
      <c r="M800" s="195">
        <v>1.0828599999999999</v>
      </c>
      <c r="N800" s="195"/>
      <c r="O800" s="195">
        <v>72.260000000000005</v>
      </c>
      <c r="P800" s="196">
        <v>3452.9700000000003</v>
      </c>
      <c r="Q800" s="195">
        <v>72.260000000000005</v>
      </c>
      <c r="R800" s="195">
        <v>3452.9700000000003</v>
      </c>
      <c r="S800" s="197">
        <f>Q800/R800</f>
        <v>2.0926912194429721E-2</v>
      </c>
      <c r="T800" s="198">
        <v>47.850999999999999</v>
      </c>
      <c r="U800" s="199">
        <f>S800*T800</f>
        <v>1.0013736754156566</v>
      </c>
      <c r="V800" s="200">
        <f>S800*60*1000</f>
        <v>1255.6147316657832</v>
      </c>
      <c r="W800" s="201">
        <f>V800*T800/1000</f>
        <v>60.082420524939394</v>
      </c>
    </row>
    <row r="801" spans="1:23" x14ac:dyDescent="0.2">
      <c r="A801" s="266"/>
      <c r="B801" s="192">
        <v>795</v>
      </c>
      <c r="C801" s="50" t="s">
        <v>503</v>
      </c>
      <c r="D801" s="202">
        <v>3.7</v>
      </c>
      <c r="E801" s="203">
        <v>429</v>
      </c>
      <c r="F801" s="204" t="s">
        <v>543</v>
      </c>
      <c r="G801" s="204" t="s">
        <v>24</v>
      </c>
      <c r="H801" s="50">
        <v>6</v>
      </c>
      <c r="I801" s="50">
        <v>1962</v>
      </c>
      <c r="J801" s="195">
        <v>6.54</v>
      </c>
      <c r="K801" s="195"/>
      <c r="L801" s="195"/>
      <c r="M801" s="195"/>
      <c r="N801" s="195">
        <v>0</v>
      </c>
      <c r="O801" s="195">
        <v>6.54</v>
      </c>
      <c r="P801" s="222">
        <v>248.28</v>
      </c>
      <c r="Q801" s="195">
        <v>6.54</v>
      </c>
      <c r="R801" s="223">
        <v>312.16000000000003</v>
      </c>
      <c r="S801" s="197">
        <v>2.095079446437724E-2</v>
      </c>
      <c r="T801" s="198">
        <v>57.878999999999998</v>
      </c>
      <c r="U801" s="199">
        <v>1.2126110328036903</v>
      </c>
      <c r="V801" s="200">
        <v>1257.0476678626344</v>
      </c>
      <c r="W801" s="201">
        <v>72.756661968221408</v>
      </c>
    </row>
    <row r="802" spans="1:23" x14ac:dyDescent="0.2">
      <c r="A802" s="266"/>
      <c r="B802" s="192">
        <v>796</v>
      </c>
      <c r="C802" s="50" t="s">
        <v>214</v>
      </c>
      <c r="D802" s="202">
        <v>2.7</v>
      </c>
      <c r="E802" s="203">
        <v>459</v>
      </c>
      <c r="F802" s="194" t="s">
        <v>225</v>
      </c>
      <c r="G802" s="194" t="s">
        <v>96</v>
      </c>
      <c r="H802" s="192">
        <v>24</v>
      </c>
      <c r="I802" s="192">
        <v>1981</v>
      </c>
      <c r="J802" s="195">
        <v>27.802</v>
      </c>
      <c r="K802" s="195">
        <v>1.1579999999999999</v>
      </c>
      <c r="L802" s="195">
        <v>5.702</v>
      </c>
      <c r="M802" s="195">
        <v>1.4999999999999999E-2</v>
      </c>
      <c r="N802" s="195"/>
      <c r="O802" s="195">
        <v>20.927</v>
      </c>
      <c r="P802" s="196">
        <v>996.18</v>
      </c>
      <c r="Q802" s="195">
        <v>20.927</v>
      </c>
      <c r="R802" s="195">
        <v>996.18</v>
      </c>
      <c r="S802" s="197">
        <v>2.1007247686161135E-2</v>
      </c>
      <c r="T802" s="198">
        <v>66.400000000000006</v>
      </c>
      <c r="U802" s="199">
        <v>1.3948812463610996</v>
      </c>
      <c r="V802" s="200">
        <v>1260.434861169668</v>
      </c>
      <c r="W802" s="201">
        <v>83.692874781665964</v>
      </c>
    </row>
    <row r="803" spans="1:23" x14ac:dyDescent="0.2">
      <c r="A803" s="266"/>
      <c r="B803" s="192">
        <v>797</v>
      </c>
      <c r="C803" s="50" t="s">
        <v>763</v>
      </c>
      <c r="D803" s="202">
        <v>3.6</v>
      </c>
      <c r="E803" s="203">
        <v>432</v>
      </c>
      <c r="F803" s="194" t="s">
        <v>801</v>
      </c>
      <c r="G803" s="194" t="s">
        <v>24</v>
      </c>
      <c r="H803" s="192">
        <v>13</v>
      </c>
      <c r="I803" s="192">
        <v>1969</v>
      </c>
      <c r="J803" s="195">
        <v>10.817299999999999</v>
      </c>
      <c r="K803" s="195">
        <v>0.55000000000000004</v>
      </c>
      <c r="L803" s="195">
        <v>0.37</v>
      </c>
      <c r="M803" s="195">
        <v>0.01</v>
      </c>
      <c r="N803" s="195">
        <v>1.7789999999999999</v>
      </c>
      <c r="O803" s="195">
        <v>8.1082999999999998</v>
      </c>
      <c r="P803" s="196">
        <v>529.29</v>
      </c>
      <c r="Q803" s="195">
        <v>9.64</v>
      </c>
      <c r="R803" s="195">
        <v>454.99</v>
      </c>
      <c r="S803" s="197">
        <v>2.1187278841293216E-2</v>
      </c>
      <c r="T803" s="198">
        <v>76.099999999999994</v>
      </c>
      <c r="U803" s="199">
        <v>1.6123519198224137</v>
      </c>
      <c r="V803" s="200">
        <v>1271.2367304775928</v>
      </c>
      <c r="W803" s="201">
        <v>96.741115189344811</v>
      </c>
    </row>
    <row r="804" spans="1:23" x14ac:dyDescent="0.2">
      <c r="A804" s="266"/>
      <c r="B804" s="192">
        <v>798</v>
      </c>
      <c r="C804" s="50" t="s">
        <v>141</v>
      </c>
      <c r="D804" s="202">
        <v>3.3</v>
      </c>
      <c r="E804" s="203">
        <v>441</v>
      </c>
      <c r="F804" s="216" t="s">
        <v>172</v>
      </c>
      <c r="G804" s="194" t="s">
        <v>24</v>
      </c>
      <c r="H804" s="192">
        <v>6</v>
      </c>
      <c r="I804" s="192">
        <v>1930</v>
      </c>
      <c r="J804" s="195">
        <v>7.04</v>
      </c>
      <c r="K804" s="195">
        <v>0.20399999999999999</v>
      </c>
      <c r="L804" s="195">
        <v>0.98</v>
      </c>
      <c r="M804" s="195"/>
      <c r="N804" s="195">
        <v>1.0540799999999999</v>
      </c>
      <c r="O804" s="195">
        <v>4.8019999999999996</v>
      </c>
      <c r="P804" s="196">
        <v>323.39</v>
      </c>
      <c r="Q804" s="195">
        <v>5.67</v>
      </c>
      <c r="R804" s="195">
        <v>266.7</v>
      </c>
      <c r="S804" s="197">
        <v>2.1259842519685039E-2</v>
      </c>
      <c r="T804" s="198">
        <v>92.105000000000004</v>
      </c>
      <c r="U804" s="199">
        <v>1.9581377952755905</v>
      </c>
      <c r="V804" s="200">
        <v>1275.5905511811022</v>
      </c>
      <c r="W804" s="201">
        <v>117.48826771653543</v>
      </c>
    </row>
    <row r="805" spans="1:23" x14ac:dyDescent="0.2">
      <c r="A805" s="266"/>
      <c r="B805" s="192">
        <v>799</v>
      </c>
      <c r="C805" s="50" t="s">
        <v>333</v>
      </c>
      <c r="D805" s="193">
        <v>6</v>
      </c>
      <c r="E805" s="50">
        <v>372</v>
      </c>
      <c r="F805" s="194" t="s">
        <v>374</v>
      </c>
      <c r="G805" s="194"/>
      <c r="H805" s="192">
        <v>12</v>
      </c>
      <c r="I805" s="192">
        <v>1930</v>
      </c>
      <c r="J805" s="195">
        <v>13.4229</v>
      </c>
      <c r="K805" s="195">
        <v>1.1355999999999999</v>
      </c>
      <c r="L805" s="195">
        <v>0.12</v>
      </c>
      <c r="M805" s="195">
        <v>1.0533999999999999</v>
      </c>
      <c r="N805" s="195">
        <v>1.8531</v>
      </c>
      <c r="O805" s="195">
        <v>9.2607999999999997</v>
      </c>
      <c r="P805" s="196">
        <v>522.71</v>
      </c>
      <c r="Q805" s="195">
        <v>11.113799999999999</v>
      </c>
      <c r="R805" s="195">
        <v>522.71</v>
      </c>
      <c r="S805" s="197">
        <v>2.1261885175336226E-2</v>
      </c>
      <c r="T805" s="198">
        <v>56.2</v>
      </c>
      <c r="U805" s="199">
        <v>1.194917946853896</v>
      </c>
      <c r="V805" s="200">
        <v>1275.7131105201736</v>
      </c>
      <c r="W805" s="201">
        <v>71.695076811233747</v>
      </c>
    </row>
    <row r="806" spans="1:23" x14ac:dyDescent="0.2">
      <c r="A806" s="266"/>
      <c r="B806" s="192">
        <v>800</v>
      </c>
      <c r="C806" s="50" t="s">
        <v>613</v>
      </c>
      <c r="D806" s="202">
        <v>4.7</v>
      </c>
      <c r="E806" s="203">
        <v>399</v>
      </c>
      <c r="F806" s="194" t="s">
        <v>644</v>
      </c>
      <c r="G806" s="194" t="s">
        <v>625</v>
      </c>
      <c r="H806" s="192">
        <v>8</v>
      </c>
      <c r="I806" s="192">
        <v>1965</v>
      </c>
      <c r="J806" s="195">
        <v>9.65</v>
      </c>
      <c r="K806" s="195">
        <v>0.83199999999999996</v>
      </c>
      <c r="L806" s="195">
        <v>0.28999999999999998</v>
      </c>
      <c r="M806" s="195">
        <v>-0.11799999999999999</v>
      </c>
      <c r="N806" s="195">
        <v>1.556</v>
      </c>
      <c r="O806" s="195">
        <v>7.0890000000000004</v>
      </c>
      <c r="P806" s="196">
        <v>406.23</v>
      </c>
      <c r="Q806" s="195">
        <v>7.6319999999999997</v>
      </c>
      <c r="R806" s="195">
        <v>358.6</v>
      </c>
      <c r="S806" s="197">
        <v>2.1282766313441157E-2</v>
      </c>
      <c r="T806" s="198">
        <v>59.841000000000001</v>
      </c>
      <c r="U806" s="199">
        <v>1.2735820189626323</v>
      </c>
      <c r="V806" s="200">
        <v>1276.9659788064694</v>
      </c>
      <c r="W806" s="201">
        <v>76.414921137757929</v>
      </c>
    </row>
    <row r="807" spans="1:23" x14ac:dyDescent="0.2">
      <c r="A807" s="266"/>
      <c r="B807" s="192">
        <v>801</v>
      </c>
      <c r="C807" s="50" t="s">
        <v>503</v>
      </c>
      <c r="D807" s="202">
        <v>3.7</v>
      </c>
      <c r="E807" s="203">
        <v>429</v>
      </c>
      <c r="F807" s="204" t="s">
        <v>539</v>
      </c>
      <c r="G807" s="204" t="s">
        <v>24</v>
      </c>
      <c r="H807" s="50">
        <v>16</v>
      </c>
      <c r="I807" s="50">
        <v>1964</v>
      </c>
      <c r="J807" s="195">
        <v>13.54</v>
      </c>
      <c r="K807" s="195"/>
      <c r="L807" s="195"/>
      <c r="M807" s="195"/>
      <c r="N807" s="195">
        <v>0</v>
      </c>
      <c r="O807" s="195">
        <v>13.54</v>
      </c>
      <c r="P807" s="222">
        <v>636.07000000000005</v>
      </c>
      <c r="Q807" s="195">
        <v>13.54</v>
      </c>
      <c r="R807" s="223">
        <v>636.07000000000005</v>
      </c>
      <c r="S807" s="197">
        <v>2.1286965271117956E-2</v>
      </c>
      <c r="T807" s="198">
        <v>57.878999999999998</v>
      </c>
      <c r="U807" s="199">
        <v>1.2320682629270361</v>
      </c>
      <c r="V807" s="200">
        <v>1277.2179162670773</v>
      </c>
      <c r="W807" s="201">
        <v>73.924095775622163</v>
      </c>
    </row>
    <row r="808" spans="1:23" x14ac:dyDescent="0.2">
      <c r="A808" s="266"/>
      <c r="B808" s="192">
        <v>802</v>
      </c>
      <c r="C808" s="50" t="s">
        <v>141</v>
      </c>
      <c r="D808" s="193">
        <v>3.3</v>
      </c>
      <c r="E808" s="50">
        <v>411</v>
      </c>
      <c r="F808" s="216" t="s">
        <v>175</v>
      </c>
      <c r="G808" s="194" t="s">
        <v>24</v>
      </c>
      <c r="H808" s="192">
        <v>5</v>
      </c>
      <c r="I808" s="192">
        <v>1962</v>
      </c>
      <c r="J808" s="195">
        <v>4.1539999999999999</v>
      </c>
      <c r="K808" s="195"/>
      <c r="L808" s="195"/>
      <c r="M808" s="195"/>
      <c r="N808" s="195"/>
      <c r="O808" s="195">
        <v>4.1539999999999999</v>
      </c>
      <c r="P808" s="196">
        <v>194.8</v>
      </c>
      <c r="Q808" s="195">
        <v>4.1539999999999999</v>
      </c>
      <c r="R808" s="195">
        <v>194.8</v>
      </c>
      <c r="S808" s="197">
        <v>2.1324435318275152E-2</v>
      </c>
      <c r="T808" s="198">
        <v>92.105000000000004</v>
      </c>
      <c r="U808" s="199">
        <v>1.964087114989733</v>
      </c>
      <c r="V808" s="200">
        <v>1279.4661190965091</v>
      </c>
      <c r="W808" s="201">
        <v>117.84522689938399</v>
      </c>
    </row>
    <row r="809" spans="1:23" x14ac:dyDescent="0.2">
      <c r="A809" s="266"/>
      <c r="B809" s="192">
        <v>803</v>
      </c>
      <c r="C809" s="50" t="s">
        <v>763</v>
      </c>
      <c r="D809" s="202">
        <v>3.6</v>
      </c>
      <c r="E809" s="203">
        <v>432</v>
      </c>
      <c r="F809" s="194" t="s">
        <v>802</v>
      </c>
      <c r="G809" s="194" t="s">
        <v>24</v>
      </c>
      <c r="H809" s="192">
        <v>7</v>
      </c>
      <c r="I809" s="192">
        <v>1942</v>
      </c>
      <c r="J809" s="195">
        <v>6.0010000000000003</v>
      </c>
      <c r="K809" s="195">
        <v>0</v>
      </c>
      <c r="L809" s="195">
        <v>0</v>
      </c>
      <c r="M809" s="195">
        <v>0</v>
      </c>
      <c r="N809" s="195">
        <v>0</v>
      </c>
      <c r="O809" s="195">
        <v>6.0010000000000003</v>
      </c>
      <c r="P809" s="196">
        <v>280.83999999999997</v>
      </c>
      <c r="Q809" s="195">
        <v>6.0010000000000003</v>
      </c>
      <c r="R809" s="195">
        <v>280.83999999999997</v>
      </c>
      <c r="S809" s="197">
        <v>2.1368038740920099E-2</v>
      </c>
      <c r="T809" s="198">
        <v>76.099999999999994</v>
      </c>
      <c r="U809" s="199">
        <v>1.6261077481840194</v>
      </c>
      <c r="V809" s="200">
        <v>1282.0823244552059</v>
      </c>
      <c r="W809" s="201">
        <v>97.566464891041164</v>
      </c>
    </row>
    <row r="810" spans="1:23" x14ac:dyDescent="0.2">
      <c r="A810" s="266"/>
      <c r="B810" s="192">
        <v>804</v>
      </c>
      <c r="C810" s="50" t="s">
        <v>227</v>
      </c>
      <c r="D810" s="193">
        <v>3.9</v>
      </c>
      <c r="E810" s="50">
        <v>423</v>
      </c>
      <c r="F810" s="194" t="s">
        <v>265</v>
      </c>
      <c r="G810" s="194" t="s">
        <v>24</v>
      </c>
      <c r="H810" s="192">
        <v>35</v>
      </c>
      <c r="I810" s="192" t="s">
        <v>43</v>
      </c>
      <c r="J810" s="195">
        <f>SUM(K810:O810)</f>
        <v>39.736840000000001</v>
      </c>
      <c r="K810" s="195">
        <v>2.6520000000000001</v>
      </c>
      <c r="L810" s="195">
        <v>0</v>
      </c>
      <c r="M810" s="195">
        <v>-0.80426000000000009</v>
      </c>
      <c r="N810" s="195"/>
      <c r="O810" s="195">
        <v>37.889099999999999</v>
      </c>
      <c r="P810" s="196">
        <v>1762.94</v>
      </c>
      <c r="Q810" s="195">
        <v>37.889099999999999</v>
      </c>
      <c r="R810" s="195">
        <v>1762.94</v>
      </c>
      <c r="S810" s="197">
        <f>Q810/R810</f>
        <v>2.1491996324321871E-2</v>
      </c>
      <c r="T810" s="198">
        <v>47.850999999999999</v>
      </c>
      <c r="U810" s="199">
        <f>S810*T810</f>
        <v>1.0284135161151258</v>
      </c>
      <c r="V810" s="200">
        <f>S810*60*1000</f>
        <v>1289.5197794593123</v>
      </c>
      <c r="W810" s="201">
        <f>V810*T810/1000</f>
        <v>61.704810966907552</v>
      </c>
    </row>
    <row r="811" spans="1:23" x14ac:dyDescent="0.2">
      <c r="A811" s="266"/>
      <c r="B811" s="192">
        <v>805</v>
      </c>
      <c r="C811" s="50" t="s">
        <v>886</v>
      </c>
      <c r="D811" s="193">
        <v>3.9</v>
      </c>
      <c r="E811" s="50">
        <v>423</v>
      </c>
      <c r="F811" s="194" t="s">
        <v>923</v>
      </c>
      <c r="G811" s="194" t="s">
        <v>96</v>
      </c>
      <c r="H811" s="192">
        <v>12</v>
      </c>
      <c r="I811" s="192">
        <v>1983</v>
      </c>
      <c r="J811" s="195">
        <v>15.8</v>
      </c>
      <c r="K811" s="195">
        <v>0.87</v>
      </c>
      <c r="L811" s="195">
        <v>1.75</v>
      </c>
      <c r="M811" s="195">
        <v>0</v>
      </c>
      <c r="N811" s="195">
        <v>0</v>
      </c>
      <c r="O811" s="195">
        <v>13.18</v>
      </c>
      <c r="P811" s="196">
        <v>609.04999999999995</v>
      </c>
      <c r="Q811" s="195">
        <v>13.18</v>
      </c>
      <c r="R811" s="195">
        <v>609.04999999999995</v>
      </c>
      <c r="S811" s="197">
        <f>Q811/R811</f>
        <v>2.1640259420408835E-2</v>
      </c>
      <c r="T811" s="198">
        <v>52.646999999999998</v>
      </c>
      <c r="U811" s="199">
        <f>S811*T811</f>
        <v>1.1392947377062639</v>
      </c>
      <c r="V811" s="200">
        <f>S811*60*1000</f>
        <v>1298.4155652245302</v>
      </c>
      <c r="W811" s="201">
        <f>V811*T811/1000</f>
        <v>68.357684262375841</v>
      </c>
    </row>
    <row r="812" spans="1:23" x14ac:dyDescent="0.2">
      <c r="A812" s="266"/>
      <c r="B812" s="192">
        <v>806</v>
      </c>
      <c r="C812" s="50" t="s">
        <v>461</v>
      </c>
      <c r="D812" s="193">
        <v>3.9</v>
      </c>
      <c r="E812" s="50">
        <v>423</v>
      </c>
      <c r="F812" s="194" t="s">
        <v>495</v>
      </c>
      <c r="G812" s="194" t="s">
        <v>24</v>
      </c>
      <c r="H812" s="192">
        <v>6</v>
      </c>
      <c r="I812" s="192" t="s">
        <v>43</v>
      </c>
      <c r="J812" s="195">
        <v>5.1180000000000003</v>
      </c>
      <c r="K812" s="195">
        <v>0</v>
      </c>
      <c r="L812" s="195">
        <v>0</v>
      </c>
      <c r="M812" s="195">
        <v>0</v>
      </c>
      <c r="N812" s="195">
        <v>0</v>
      </c>
      <c r="O812" s="195">
        <v>5.1180000000000003</v>
      </c>
      <c r="P812" s="196">
        <v>234.73</v>
      </c>
      <c r="Q812" s="195">
        <v>5.1180000000000003</v>
      </c>
      <c r="R812" s="195">
        <v>234.73</v>
      </c>
      <c r="S812" s="197">
        <v>2.1803774549482385E-2</v>
      </c>
      <c r="T812" s="198">
        <v>78.7</v>
      </c>
      <c r="U812" s="199">
        <v>1.7159570570442637</v>
      </c>
      <c r="V812" s="200">
        <v>1308.226472968943</v>
      </c>
      <c r="W812" s="201">
        <v>102.95742342265582</v>
      </c>
    </row>
    <row r="813" spans="1:23" x14ac:dyDescent="0.2">
      <c r="A813" s="266"/>
      <c r="B813" s="192">
        <v>807</v>
      </c>
      <c r="C813" s="50" t="s">
        <v>419</v>
      </c>
      <c r="D813" s="202">
        <v>3.6</v>
      </c>
      <c r="E813" s="203">
        <v>432</v>
      </c>
      <c r="F813" s="194" t="s">
        <v>417</v>
      </c>
      <c r="G813" s="194"/>
      <c r="H813" s="192">
        <v>10</v>
      </c>
      <c r="I813" s="192"/>
      <c r="J813" s="195">
        <v>14.2</v>
      </c>
      <c r="K813" s="195">
        <v>1</v>
      </c>
      <c r="L813" s="195">
        <v>1.9</v>
      </c>
      <c r="M813" s="195">
        <v>-0.2</v>
      </c>
      <c r="N813" s="195">
        <v>0</v>
      </c>
      <c r="O813" s="195">
        <v>11.5</v>
      </c>
      <c r="P813" s="196">
        <v>649.29999999999995</v>
      </c>
      <c r="Q813" s="195">
        <v>14.2</v>
      </c>
      <c r="R813" s="195">
        <v>649.29999999999995</v>
      </c>
      <c r="S813" s="197">
        <v>2.1869705837055289E-2</v>
      </c>
      <c r="T813" s="198">
        <v>62.2</v>
      </c>
      <c r="U813" s="199">
        <v>1.360295703064839</v>
      </c>
      <c r="V813" s="200">
        <v>1312.1823502233174</v>
      </c>
      <c r="W813" s="201">
        <v>81.617742183890343</v>
      </c>
    </row>
    <row r="814" spans="1:23" x14ac:dyDescent="0.2">
      <c r="A814" s="266"/>
      <c r="B814" s="192">
        <v>808</v>
      </c>
      <c r="C814" s="50" t="s">
        <v>268</v>
      </c>
      <c r="D814" s="193">
        <v>3.9</v>
      </c>
      <c r="E814" s="50">
        <v>423</v>
      </c>
      <c r="F814" s="194" t="s">
        <v>291</v>
      </c>
      <c r="G814" s="194" t="s">
        <v>24</v>
      </c>
      <c r="H814" s="192">
        <v>12</v>
      </c>
      <c r="I814" s="192" t="s">
        <v>43</v>
      </c>
      <c r="J814" s="195">
        <v>14.833</v>
      </c>
      <c r="K814" s="195">
        <v>0</v>
      </c>
      <c r="L814" s="195">
        <v>0</v>
      </c>
      <c r="M814" s="195">
        <v>0</v>
      </c>
      <c r="N814" s="195">
        <v>0</v>
      </c>
      <c r="O814" s="195">
        <v>14.833</v>
      </c>
      <c r="P814" s="196">
        <v>673.93</v>
      </c>
      <c r="Q814" s="195">
        <v>14.833</v>
      </c>
      <c r="R814" s="195">
        <v>673.93</v>
      </c>
      <c r="S814" s="197">
        <v>2.2009704271957031E-2</v>
      </c>
      <c r="T814" s="198">
        <v>58.75</v>
      </c>
      <c r="U814" s="199">
        <v>1.2930701259774755</v>
      </c>
      <c r="V814" s="200">
        <v>1320.582256317422</v>
      </c>
      <c r="W814" s="201">
        <v>77.584207558648544</v>
      </c>
    </row>
    <row r="815" spans="1:23" x14ac:dyDescent="0.2">
      <c r="A815" s="266"/>
      <c r="B815" s="192">
        <v>809</v>
      </c>
      <c r="C815" s="50" t="s">
        <v>419</v>
      </c>
      <c r="D815" s="202">
        <v>3.6</v>
      </c>
      <c r="E815" s="203">
        <v>432</v>
      </c>
      <c r="F815" s="194" t="s">
        <v>415</v>
      </c>
      <c r="G815" s="194"/>
      <c r="H815" s="192">
        <v>12</v>
      </c>
      <c r="I815" s="192">
        <v>1989</v>
      </c>
      <c r="J815" s="195">
        <v>14.4</v>
      </c>
      <c r="K815" s="195">
        <v>0.7</v>
      </c>
      <c r="L815" s="195">
        <v>2.7</v>
      </c>
      <c r="M815" s="195">
        <v>0.4</v>
      </c>
      <c r="N815" s="195">
        <v>0</v>
      </c>
      <c r="O815" s="195">
        <v>10.6</v>
      </c>
      <c r="P815" s="196">
        <v>653.45000000000005</v>
      </c>
      <c r="Q815" s="195">
        <v>14.4</v>
      </c>
      <c r="R815" s="195">
        <v>653.45000000000005</v>
      </c>
      <c r="S815" s="197">
        <v>2.2036881169178971E-2</v>
      </c>
      <c r="T815" s="198">
        <v>62.2</v>
      </c>
      <c r="U815" s="199">
        <v>1.370694008722932</v>
      </c>
      <c r="V815" s="200">
        <v>1322.2128701507384</v>
      </c>
      <c r="W815" s="201">
        <v>82.241640523375935</v>
      </c>
    </row>
    <row r="816" spans="1:23" x14ac:dyDescent="0.2">
      <c r="A816" s="266"/>
      <c r="B816" s="192">
        <v>810</v>
      </c>
      <c r="C816" s="50" t="s">
        <v>503</v>
      </c>
      <c r="D816" s="202">
        <v>3.7</v>
      </c>
      <c r="E816" s="203">
        <v>429</v>
      </c>
      <c r="F816" s="204" t="s">
        <v>542</v>
      </c>
      <c r="G816" s="204" t="s">
        <v>24</v>
      </c>
      <c r="H816" s="50">
        <v>10</v>
      </c>
      <c r="I816" s="50">
        <v>1938</v>
      </c>
      <c r="J816" s="195">
        <v>8.34</v>
      </c>
      <c r="K816" s="195"/>
      <c r="L816" s="195"/>
      <c r="M816" s="195"/>
      <c r="N816" s="195">
        <v>0</v>
      </c>
      <c r="O816" s="195">
        <v>8.34</v>
      </c>
      <c r="P816" s="222">
        <v>304.82</v>
      </c>
      <c r="Q816" s="195">
        <v>8.34</v>
      </c>
      <c r="R816" s="223">
        <v>377.17</v>
      </c>
      <c r="S816" s="197">
        <v>2.2112044966460746E-2</v>
      </c>
      <c r="T816" s="198">
        <v>57.878999999999998</v>
      </c>
      <c r="U816" s="199">
        <v>1.2798230506137815</v>
      </c>
      <c r="V816" s="200">
        <v>1326.7226979876448</v>
      </c>
      <c r="W816" s="201">
        <v>76.789383036826877</v>
      </c>
    </row>
    <row r="817" spans="1:23" x14ac:dyDescent="0.2">
      <c r="A817" s="266"/>
      <c r="B817" s="192">
        <v>811</v>
      </c>
      <c r="C817" s="50" t="s">
        <v>268</v>
      </c>
      <c r="D817" s="193">
        <v>3.9</v>
      </c>
      <c r="E817" s="50">
        <v>423</v>
      </c>
      <c r="F817" s="194" t="s">
        <v>287</v>
      </c>
      <c r="G817" s="194" t="s">
        <v>24</v>
      </c>
      <c r="H817" s="192">
        <v>8</v>
      </c>
      <c r="I817" s="192" t="s">
        <v>43</v>
      </c>
      <c r="J817" s="195">
        <v>9.8439999999999994</v>
      </c>
      <c r="K817" s="195">
        <v>1.1477999999999999</v>
      </c>
      <c r="L817" s="195">
        <v>0</v>
      </c>
      <c r="M817" s="195">
        <v>-0.17879999999999999</v>
      </c>
      <c r="N817" s="195">
        <v>0</v>
      </c>
      <c r="O817" s="195">
        <v>8.875</v>
      </c>
      <c r="P817" s="196">
        <v>400.21</v>
      </c>
      <c r="Q817" s="195">
        <v>8.875</v>
      </c>
      <c r="R817" s="195">
        <v>400.21</v>
      </c>
      <c r="S817" s="197">
        <v>2.2175857674720773E-2</v>
      </c>
      <c r="T817" s="198">
        <v>58.75</v>
      </c>
      <c r="U817" s="199">
        <v>1.3028316383898453</v>
      </c>
      <c r="V817" s="200">
        <v>1330.5514604832465</v>
      </c>
      <c r="W817" s="201">
        <v>78.169898303390724</v>
      </c>
    </row>
    <row r="818" spans="1:23" x14ac:dyDescent="0.2">
      <c r="A818" s="266"/>
      <c r="B818" s="192">
        <v>812</v>
      </c>
      <c r="C818" s="50" t="s">
        <v>763</v>
      </c>
      <c r="D818" s="202">
        <v>3.6</v>
      </c>
      <c r="E818" s="203">
        <v>432</v>
      </c>
      <c r="F818" s="194" t="s">
        <v>803</v>
      </c>
      <c r="G818" s="194" t="s">
        <v>24</v>
      </c>
      <c r="H818" s="192">
        <v>5</v>
      </c>
      <c r="I818" s="192">
        <v>1923</v>
      </c>
      <c r="J818" s="195">
        <v>4.6829999999999998</v>
      </c>
      <c r="K818" s="195">
        <v>0</v>
      </c>
      <c r="L818" s="195">
        <v>0</v>
      </c>
      <c r="M818" s="195">
        <v>0</v>
      </c>
      <c r="N818" s="195">
        <v>0</v>
      </c>
      <c r="O818" s="195">
        <v>4.6829999999999998</v>
      </c>
      <c r="P818" s="196">
        <v>208.38</v>
      </c>
      <c r="Q818" s="195">
        <v>4.6829999999999998</v>
      </c>
      <c r="R818" s="195">
        <v>208.38</v>
      </c>
      <c r="S818" s="197">
        <v>2.247336596602361E-2</v>
      </c>
      <c r="T818" s="198">
        <v>76.099999999999994</v>
      </c>
      <c r="U818" s="199">
        <v>1.7102231500143967</v>
      </c>
      <c r="V818" s="200">
        <v>1348.4019579614167</v>
      </c>
      <c r="W818" s="201">
        <v>102.61338900086379</v>
      </c>
    </row>
    <row r="819" spans="1:23" x14ac:dyDescent="0.2">
      <c r="A819" s="266"/>
      <c r="B819" s="192">
        <v>813</v>
      </c>
      <c r="C819" s="50" t="s">
        <v>461</v>
      </c>
      <c r="D819" s="193">
        <v>3.9</v>
      </c>
      <c r="E819" s="50">
        <v>423</v>
      </c>
      <c r="F819" s="194" t="s">
        <v>496</v>
      </c>
      <c r="G819" s="194" t="s">
        <v>24</v>
      </c>
      <c r="H819" s="192">
        <v>5</v>
      </c>
      <c r="I819" s="192" t="s">
        <v>43</v>
      </c>
      <c r="J819" s="195">
        <v>7.5110000000000001</v>
      </c>
      <c r="K819" s="195">
        <v>0.30599999999999999</v>
      </c>
      <c r="L819" s="195">
        <v>1.2</v>
      </c>
      <c r="M819" s="195">
        <v>0</v>
      </c>
      <c r="N819" s="195">
        <v>0</v>
      </c>
      <c r="O819" s="195">
        <v>6.0049999999999999</v>
      </c>
      <c r="P819" s="196">
        <v>265.25</v>
      </c>
      <c r="Q819" s="195">
        <v>6.0049999999999999</v>
      </c>
      <c r="R819" s="195">
        <v>265.25</v>
      </c>
      <c r="S819" s="197">
        <v>2.2639019792648443E-2</v>
      </c>
      <c r="T819" s="198">
        <v>78.7</v>
      </c>
      <c r="U819" s="199">
        <v>1.7816908576814325</v>
      </c>
      <c r="V819" s="200">
        <v>1358.3411875589065</v>
      </c>
      <c r="W819" s="201">
        <v>106.90145146088595</v>
      </c>
    </row>
    <row r="820" spans="1:23" x14ac:dyDescent="0.2">
      <c r="A820" s="266"/>
      <c r="B820" s="192">
        <v>814</v>
      </c>
      <c r="C820" s="50" t="s">
        <v>886</v>
      </c>
      <c r="D820" s="193">
        <v>3.9</v>
      </c>
      <c r="E820" s="50">
        <v>423</v>
      </c>
      <c r="F820" s="194" t="s">
        <v>924</v>
      </c>
      <c r="G820" s="194" t="s">
        <v>96</v>
      </c>
      <c r="H820" s="192">
        <v>4</v>
      </c>
      <c r="I820" s="192">
        <v>1964</v>
      </c>
      <c r="J820" s="195">
        <v>5.36</v>
      </c>
      <c r="K820" s="195">
        <v>0</v>
      </c>
      <c r="L820" s="195">
        <v>0</v>
      </c>
      <c r="M820" s="195">
        <v>0</v>
      </c>
      <c r="N820" s="195">
        <v>0</v>
      </c>
      <c r="O820" s="195">
        <v>5.36</v>
      </c>
      <c r="P820" s="196">
        <v>235.62</v>
      </c>
      <c r="Q820" s="195">
        <v>5.36</v>
      </c>
      <c r="R820" s="195">
        <v>235.62</v>
      </c>
      <c r="S820" s="197">
        <f>Q820/R820</f>
        <v>2.2748493336728633E-2</v>
      </c>
      <c r="T820" s="198">
        <v>52.646999999999998</v>
      </c>
      <c r="U820" s="199">
        <f>S820*T820</f>
        <v>1.1976399286987522</v>
      </c>
      <c r="V820" s="200">
        <f>S820*60*1000</f>
        <v>1364.9096002037179</v>
      </c>
      <c r="W820" s="201">
        <f>V820*T820/1000</f>
        <v>71.858395721925135</v>
      </c>
    </row>
    <row r="821" spans="1:23" x14ac:dyDescent="0.2">
      <c r="A821" s="266"/>
      <c r="B821" s="192">
        <v>815</v>
      </c>
      <c r="C821" s="50" t="s">
        <v>227</v>
      </c>
      <c r="D821" s="193">
        <v>3.9</v>
      </c>
      <c r="E821" s="50">
        <v>423</v>
      </c>
      <c r="F821" s="194" t="s">
        <v>266</v>
      </c>
      <c r="G821" s="194" t="s">
        <v>24</v>
      </c>
      <c r="H821" s="192">
        <v>9</v>
      </c>
      <c r="I821" s="192">
        <v>1955</v>
      </c>
      <c r="J821" s="195">
        <f>SUM(K821:O821)</f>
        <v>8.3620000000000001</v>
      </c>
      <c r="K821" s="195">
        <v>0</v>
      </c>
      <c r="L821" s="195">
        <v>0</v>
      </c>
      <c r="M821" s="195">
        <v>0</v>
      </c>
      <c r="N821" s="195"/>
      <c r="O821" s="195">
        <v>8.3620000000000001</v>
      </c>
      <c r="P821" s="196">
        <v>366.33</v>
      </c>
      <c r="Q821" s="195">
        <v>8.3620000000000001</v>
      </c>
      <c r="R821" s="195">
        <v>366.33</v>
      </c>
      <c r="S821" s="197">
        <f>Q821/R821</f>
        <v>2.2826413343160538E-2</v>
      </c>
      <c r="T821" s="198">
        <v>47.850999999999999</v>
      </c>
      <c r="U821" s="199">
        <f>S821*T821</f>
        <v>1.0922667048835748</v>
      </c>
      <c r="V821" s="200">
        <f>S821*60*1000</f>
        <v>1369.5848005896323</v>
      </c>
      <c r="W821" s="201">
        <f>V821*T821/1000</f>
        <v>65.536002293014491</v>
      </c>
    </row>
    <row r="822" spans="1:23" x14ac:dyDescent="0.2">
      <c r="A822" s="266"/>
      <c r="B822" s="192">
        <v>816</v>
      </c>
      <c r="C822" s="50" t="s">
        <v>461</v>
      </c>
      <c r="D822" s="193">
        <v>3.9</v>
      </c>
      <c r="E822" s="50">
        <v>423</v>
      </c>
      <c r="F822" s="194" t="s">
        <v>497</v>
      </c>
      <c r="G822" s="194" t="s">
        <v>24</v>
      </c>
      <c r="H822" s="192">
        <v>14</v>
      </c>
      <c r="I822" s="192" t="s">
        <v>43</v>
      </c>
      <c r="J822" s="195">
        <v>15.209999999999999</v>
      </c>
      <c r="K822" s="195">
        <v>0.48399999999999999</v>
      </c>
      <c r="L822" s="195">
        <v>0.13900000000000001</v>
      </c>
      <c r="M822" s="195">
        <v>0</v>
      </c>
      <c r="N822" s="195">
        <v>0</v>
      </c>
      <c r="O822" s="195">
        <v>14.587</v>
      </c>
      <c r="P822" s="196">
        <v>635.91</v>
      </c>
      <c r="Q822" s="195">
        <v>14.587</v>
      </c>
      <c r="R822" s="195">
        <v>635.91</v>
      </c>
      <c r="S822" s="197">
        <v>2.2938780645059838E-2</v>
      </c>
      <c r="T822" s="198">
        <v>78.7</v>
      </c>
      <c r="U822" s="199">
        <v>1.8052820367662092</v>
      </c>
      <c r="V822" s="200">
        <v>1376.3268387035903</v>
      </c>
      <c r="W822" s="201">
        <v>108.31692220597256</v>
      </c>
    </row>
    <row r="823" spans="1:23" x14ac:dyDescent="0.2">
      <c r="A823" s="266"/>
      <c r="B823" s="192">
        <v>817</v>
      </c>
      <c r="C823" s="50" t="s">
        <v>613</v>
      </c>
      <c r="D823" s="202">
        <v>4.7</v>
      </c>
      <c r="E823" s="203">
        <v>399</v>
      </c>
      <c r="F823" s="194" t="s">
        <v>643</v>
      </c>
      <c r="G823" s="194" t="s">
        <v>625</v>
      </c>
      <c r="H823" s="192">
        <v>12</v>
      </c>
      <c r="I823" s="192">
        <v>1960</v>
      </c>
      <c r="J823" s="195">
        <v>15.89</v>
      </c>
      <c r="K823" s="195">
        <v>0.72099999999999997</v>
      </c>
      <c r="L823" s="195">
        <v>2.3780000000000001</v>
      </c>
      <c r="M823" s="195">
        <v>-7.0000000000000001E-3</v>
      </c>
      <c r="N823" s="195">
        <v>2.3039999999999998</v>
      </c>
      <c r="O823" s="195">
        <v>10.494999999999999</v>
      </c>
      <c r="P823" s="196">
        <v>557.70000000000005</v>
      </c>
      <c r="Q823" s="195">
        <v>9.6929999999999996</v>
      </c>
      <c r="R823" s="195">
        <v>422.39</v>
      </c>
      <c r="S823" s="197">
        <v>2.2947986458012735E-2</v>
      </c>
      <c r="T823" s="198">
        <v>59.841000000000001</v>
      </c>
      <c r="U823" s="199">
        <v>1.37323045763394</v>
      </c>
      <c r="V823" s="200">
        <v>1376.8791874807641</v>
      </c>
      <c r="W823" s="201">
        <v>82.393827458036412</v>
      </c>
    </row>
    <row r="824" spans="1:23" x14ac:dyDescent="0.2">
      <c r="A824" s="266"/>
      <c r="B824" s="192">
        <v>818</v>
      </c>
      <c r="C824" s="50" t="s">
        <v>292</v>
      </c>
      <c r="D824" s="202">
        <v>3.9</v>
      </c>
      <c r="E824" s="203">
        <v>423</v>
      </c>
      <c r="F824" s="194" t="s">
        <v>323</v>
      </c>
      <c r="G824" s="194"/>
      <c r="H824" s="192">
        <v>28</v>
      </c>
      <c r="I824" s="192">
        <v>1957</v>
      </c>
      <c r="J824" s="195">
        <v>33.69</v>
      </c>
      <c r="K824" s="195">
        <v>0</v>
      </c>
      <c r="L824" s="195">
        <v>0</v>
      </c>
      <c r="M824" s="195">
        <v>0</v>
      </c>
      <c r="N824" s="195">
        <v>0</v>
      </c>
      <c r="O824" s="195">
        <v>33.690004000000002</v>
      </c>
      <c r="P824" s="196">
        <v>1462.5</v>
      </c>
      <c r="Q824" s="195">
        <v>29.971779353408547</v>
      </c>
      <c r="R824" s="195">
        <v>1301.0899999999999</v>
      </c>
      <c r="S824" s="197">
        <v>2.3035900170940173E-2</v>
      </c>
      <c r="T824" s="198">
        <v>53.41</v>
      </c>
      <c r="U824" s="199">
        <v>1.2303474281299145</v>
      </c>
      <c r="V824" s="200">
        <v>1382.1540102564104</v>
      </c>
      <c r="W824" s="201">
        <v>73.820845687794872</v>
      </c>
    </row>
    <row r="825" spans="1:23" x14ac:dyDescent="0.2">
      <c r="A825" s="266"/>
      <c r="B825" s="192">
        <v>819</v>
      </c>
      <c r="C825" s="50" t="s">
        <v>804</v>
      </c>
      <c r="D825" s="202">
        <v>3.1</v>
      </c>
      <c r="E825" s="203">
        <v>447</v>
      </c>
      <c r="F825" s="194" t="s">
        <v>841</v>
      </c>
      <c r="G825" s="194" t="s">
        <v>24</v>
      </c>
      <c r="H825" s="192">
        <v>9</v>
      </c>
      <c r="I825" s="192">
        <v>1977</v>
      </c>
      <c r="J825" s="195">
        <v>13.6</v>
      </c>
      <c r="K825" s="195">
        <v>0.48</v>
      </c>
      <c r="L825" s="195">
        <v>2.58</v>
      </c>
      <c r="M825" s="195">
        <v>-7.0000000000000007E-2</v>
      </c>
      <c r="N825" s="195">
        <v>0</v>
      </c>
      <c r="O825" s="195">
        <v>10.61</v>
      </c>
      <c r="P825" s="196">
        <v>460.02</v>
      </c>
      <c r="Q825" s="195">
        <v>10.6</v>
      </c>
      <c r="R825" s="195">
        <v>460.02</v>
      </c>
      <c r="S825" s="197">
        <v>2.3042476414068952E-2</v>
      </c>
      <c r="T825" s="198">
        <v>74.900000000000006</v>
      </c>
      <c r="U825" s="199">
        <v>1.7258814834137646</v>
      </c>
      <c r="V825" s="200">
        <v>1382.5485848441369</v>
      </c>
      <c r="W825" s="201">
        <v>103.55288900482586</v>
      </c>
    </row>
    <row r="826" spans="1:23" x14ac:dyDescent="0.2">
      <c r="A826" s="266"/>
      <c r="B826" s="192">
        <v>820</v>
      </c>
      <c r="C826" s="50" t="s">
        <v>804</v>
      </c>
      <c r="D826" s="202">
        <v>3.1</v>
      </c>
      <c r="E826" s="203">
        <v>447</v>
      </c>
      <c r="F826" s="194" t="s">
        <v>840</v>
      </c>
      <c r="G826" s="194" t="s">
        <v>24</v>
      </c>
      <c r="H826" s="192">
        <v>9</v>
      </c>
      <c r="I826" s="192">
        <v>1958</v>
      </c>
      <c r="J826" s="195">
        <v>4.8</v>
      </c>
      <c r="K826" s="195">
        <v>0</v>
      </c>
      <c r="L826" s="195">
        <v>0</v>
      </c>
      <c r="M826" s="195">
        <v>0</v>
      </c>
      <c r="N826" s="195">
        <v>0.43</v>
      </c>
      <c r="O826" s="195">
        <v>4.32</v>
      </c>
      <c r="P826" s="196">
        <v>206.92</v>
      </c>
      <c r="Q826" s="195">
        <v>4.8</v>
      </c>
      <c r="R826" s="195">
        <v>206.92</v>
      </c>
      <c r="S826" s="197">
        <v>2.3197370964624011E-2</v>
      </c>
      <c r="T826" s="198">
        <v>74.900000000000006</v>
      </c>
      <c r="U826" s="199">
        <v>1.7374830852503385</v>
      </c>
      <c r="V826" s="200">
        <v>1391.8422578774407</v>
      </c>
      <c r="W826" s="201">
        <v>104.24898511502032</v>
      </c>
    </row>
    <row r="827" spans="1:23" x14ac:dyDescent="0.2">
      <c r="A827" s="266"/>
      <c r="B827" s="192">
        <v>821</v>
      </c>
      <c r="C827" s="50" t="s">
        <v>227</v>
      </c>
      <c r="D827" s="193">
        <v>3.9</v>
      </c>
      <c r="E827" s="50">
        <v>423</v>
      </c>
      <c r="F827" s="194" t="s">
        <v>267</v>
      </c>
      <c r="G827" s="194" t="s">
        <v>24</v>
      </c>
      <c r="H827" s="192">
        <v>9</v>
      </c>
      <c r="I827" s="192" t="s">
        <v>43</v>
      </c>
      <c r="J827" s="195">
        <f>SUM(K827:O827)</f>
        <v>11.923</v>
      </c>
      <c r="K827" s="195">
        <v>0</v>
      </c>
      <c r="L827" s="195">
        <v>0</v>
      </c>
      <c r="M827" s="195">
        <v>0</v>
      </c>
      <c r="N827" s="195"/>
      <c r="O827" s="195">
        <v>11.923</v>
      </c>
      <c r="P827" s="196">
        <v>513.61</v>
      </c>
      <c r="Q827" s="195">
        <v>11.923</v>
      </c>
      <c r="R827" s="195">
        <v>513.61</v>
      </c>
      <c r="S827" s="197">
        <f>Q827/R827</f>
        <v>2.3214111874768791E-2</v>
      </c>
      <c r="T827" s="198">
        <v>47.850999999999999</v>
      </c>
      <c r="U827" s="199">
        <f>S827*T827</f>
        <v>1.1108184673195614</v>
      </c>
      <c r="V827" s="200">
        <f>S827*60*1000</f>
        <v>1392.8467124861274</v>
      </c>
      <c r="W827" s="201">
        <f>V827*T827/1000</f>
        <v>66.649108039173683</v>
      </c>
    </row>
    <row r="828" spans="1:23" x14ac:dyDescent="0.2">
      <c r="A828" s="266"/>
      <c r="B828" s="192">
        <v>822</v>
      </c>
      <c r="C828" s="50" t="s">
        <v>650</v>
      </c>
      <c r="D828" s="193">
        <v>3.5</v>
      </c>
      <c r="E828" s="50">
        <v>435</v>
      </c>
      <c r="F828" s="194" t="s">
        <v>686</v>
      </c>
      <c r="G828" s="194" t="s">
        <v>24</v>
      </c>
      <c r="H828" s="192">
        <v>12</v>
      </c>
      <c r="I828" s="192" t="s">
        <v>43</v>
      </c>
      <c r="J828" s="195">
        <v>13.6</v>
      </c>
      <c r="K828" s="195">
        <v>1.2895000000000001</v>
      </c>
      <c r="L828" s="195">
        <v>0</v>
      </c>
      <c r="M828" s="195">
        <v>-1.4500000000000001E-2</v>
      </c>
      <c r="N828" s="195">
        <v>0</v>
      </c>
      <c r="O828" s="195">
        <v>12.324999999999999</v>
      </c>
      <c r="P828" s="196">
        <v>529.6</v>
      </c>
      <c r="Q828" s="195">
        <v>12.324999999999999</v>
      </c>
      <c r="R828" s="195">
        <v>529.6</v>
      </c>
      <c r="S828" s="197">
        <v>2.327228096676737E-2</v>
      </c>
      <c r="T828" s="198">
        <v>42.4</v>
      </c>
      <c r="U828" s="199">
        <v>0.98674471299093647</v>
      </c>
      <c r="V828" s="200">
        <v>1396.3368580060423</v>
      </c>
      <c r="W828" s="201">
        <v>59.204682779456192</v>
      </c>
    </row>
    <row r="829" spans="1:23" x14ac:dyDescent="0.2">
      <c r="A829" s="266"/>
      <c r="B829" s="192">
        <v>823</v>
      </c>
      <c r="C829" s="50" t="s">
        <v>650</v>
      </c>
      <c r="D829" s="193">
        <v>3.5</v>
      </c>
      <c r="E829" s="50">
        <v>435</v>
      </c>
      <c r="F829" s="194" t="s">
        <v>687</v>
      </c>
      <c r="G829" s="194" t="s">
        <v>24</v>
      </c>
      <c r="H829" s="192">
        <v>17</v>
      </c>
      <c r="I829" s="192" t="s">
        <v>43</v>
      </c>
      <c r="J829" s="195">
        <v>19.5</v>
      </c>
      <c r="K829" s="195">
        <v>1.0835999999999999</v>
      </c>
      <c r="L829" s="195">
        <v>0</v>
      </c>
      <c r="M829" s="195">
        <v>0.1404</v>
      </c>
      <c r="N829" s="195">
        <v>0</v>
      </c>
      <c r="O829" s="195">
        <v>18.276</v>
      </c>
      <c r="P829" s="196">
        <v>781.76</v>
      </c>
      <c r="Q829" s="195">
        <v>18.276</v>
      </c>
      <c r="R829" s="195">
        <v>781.76</v>
      </c>
      <c r="S829" s="197">
        <v>2.3378018829308227E-2</v>
      </c>
      <c r="T829" s="198">
        <v>42.4</v>
      </c>
      <c r="U829" s="199">
        <v>0.99122799836266873</v>
      </c>
      <c r="V829" s="200">
        <v>1402.6811297584936</v>
      </c>
      <c r="W829" s="201">
        <v>59.473679901760129</v>
      </c>
    </row>
    <row r="830" spans="1:23" x14ac:dyDescent="0.2">
      <c r="A830" s="266"/>
      <c r="B830" s="192">
        <v>824</v>
      </c>
      <c r="C830" s="50" t="s">
        <v>613</v>
      </c>
      <c r="D830" s="202">
        <v>4.7</v>
      </c>
      <c r="E830" s="203">
        <v>399</v>
      </c>
      <c r="F830" s="194" t="s">
        <v>642</v>
      </c>
      <c r="G830" s="194" t="s">
        <v>625</v>
      </c>
      <c r="H830" s="192">
        <v>9</v>
      </c>
      <c r="I830" s="192">
        <v>1967</v>
      </c>
      <c r="J830" s="195">
        <v>10.352</v>
      </c>
      <c r="K830" s="195">
        <v>0.66</v>
      </c>
      <c r="L830" s="195">
        <v>0.113</v>
      </c>
      <c r="M830" s="195">
        <v>-0.20100000000000001</v>
      </c>
      <c r="N830" s="195">
        <v>1.76</v>
      </c>
      <c r="O830" s="195">
        <v>8.0190000000000001</v>
      </c>
      <c r="P830" s="196">
        <v>416.33</v>
      </c>
      <c r="Q830" s="195">
        <v>9.7799999999999994</v>
      </c>
      <c r="R830" s="195">
        <v>416.33</v>
      </c>
      <c r="S830" s="197">
        <v>2.3490980712415632E-2</v>
      </c>
      <c r="T830" s="198">
        <v>59.841000000000001</v>
      </c>
      <c r="U830" s="199">
        <v>1.4057237768116639</v>
      </c>
      <c r="V830" s="200">
        <v>1409.458842744938</v>
      </c>
      <c r="W830" s="201">
        <v>84.343426608699843</v>
      </c>
    </row>
    <row r="831" spans="1:23" x14ac:dyDescent="0.2">
      <c r="A831" s="266"/>
      <c r="B831" s="192">
        <v>825</v>
      </c>
      <c r="C831" s="50" t="s">
        <v>141</v>
      </c>
      <c r="D831" s="193">
        <v>3.3</v>
      </c>
      <c r="E831" s="50">
        <v>411</v>
      </c>
      <c r="F831" s="216" t="s">
        <v>178</v>
      </c>
      <c r="G831" s="194" t="s">
        <v>24</v>
      </c>
      <c r="H831" s="192">
        <v>3</v>
      </c>
      <c r="I831" s="192">
        <v>1914</v>
      </c>
      <c r="J831" s="195">
        <v>6.165</v>
      </c>
      <c r="K831" s="195">
        <v>0.20399999999999999</v>
      </c>
      <c r="L831" s="195">
        <v>1.1603000000000001</v>
      </c>
      <c r="M831" s="195"/>
      <c r="N831" s="195"/>
      <c r="O831" s="195">
        <v>4.8010000000000002</v>
      </c>
      <c r="P831" s="196">
        <v>203.32</v>
      </c>
      <c r="Q831" s="195">
        <v>3.57</v>
      </c>
      <c r="R831" s="195">
        <v>151.16999999999999</v>
      </c>
      <c r="S831" s="197">
        <v>2.3615796785076405E-2</v>
      </c>
      <c r="T831" s="198">
        <v>92.105000000000004</v>
      </c>
      <c r="U831" s="199">
        <v>2.1751329628894625</v>
      </c>
      <c r="V831" s="200">
        <v>1416.9478071045842</v>
      </c>
      <c r="W831" s="201">
        <v>130.50797777336774</v>
      </c>
    </row>
    <row r="832" spans="1:23" x14ac:dyDescent="0.2">
      <c r="A832" s="266"/>
      <c r="B832" s="192">
        <v>826</v>
      </c>
      <c r="C832" s="50" t="s">
        <v>461</v>
      </c>
      <c r="D832" s="193">
        <v>3.9</v>
      </c>
      <c r="E832" s="50">
        <v>423</v>
      </c>
      <c r="F832" s="194" t="s">
        <v>498</v>
      </c>
      <c r="G832" s="194" t="s">
        <v>24</v>
      </c>
      <c r="H832" s="192">
        <v>5</v>
      </c>
      <c r="I832" s="192" t="s">
        <v>43</v>
      </c>
      <c r="J832" s="195">
        <v>4.4939999999999998</v>
      </c>
      <c r="K832" s="195">
        <v>0</v>
      </c>
      <c r="L832" s="195">
        <v>0</v>
      </c>
      <c r="M832" s="195">
        <v>0</v>
      </c>
      <c r="N832" s="195">
        <v>0</v>
      </c>
      <c r="O832" s="195">
        <v>4.4939999999999998</v>
      </c>
      <c r="P832" s="196">
        <v>190.21</v>
      </c>
      <c r="Q832" s="195">
        <v>4.4939999999999998</v>
      </c>
      <c r="R832" s="195">
        <v>190.21</v>
      </c>
      <c r="S832" s="197">
        <v>2.3626518058987432E-2</v>
      </c>
      <c r="T832" s="198">
        <v>78.7</v>
      </c>
      <c r="U832" s="199">
        <v>1.8594069712423109</v>
      </c>
      <c r="V832" s="200">
        <v>1417.591083539246</v>
      </c>
      <c r="W832" s="201">
        <v>111.56441827453867</v>
      </c>
    </row>
    <row r="833" spans="1:23" x14ac:dyDescent="0.2">
      <c r="A833" s="266"/>
      <c r="B833" s="192">
        <v>827</v>
      </c>
      <c r="C833" s="50" t="s">
        <v>461</v>
      </c>
      <c r="D833" s="193">
        <v>3.9</v>
      </c>
      <c r="E833" s="50">
        <v>423</v>
      </c>
      <c r="F833" s="194" t="s">
        <v>499</v>
      </c>
      <c r="G833" s="194" t="s">
        <v>24</v>
      </c>
      <c r="H833" s="192">
        <v>5</v>
      </c>
      <c r="I833" s="192" t="s">
        <v>43</v>
      </c>
      <c r="J833" s="195">
        <v>6.52</v>
      </c>
      <c r="K833" s="195">
        <v>0.153</v>
      </c>
      <c r="L833" s="195">
        <v>1.155</v>
      </c>
      <c r="M833" s="195">
        <v>0</v>
      </c>
      <c r="N833" s="195">
        <v>0</v>
      </c>
      <c r="O833" s="195">
        <v>5.2119999999999997</v>
      </c>
      <c r="P833" s="196">
        <v>220.11</v>
      </c>
      <c r="Q833" s="195">
        <v>5.2119999999999997</v>
      </c>
      <c r="R833" s="195">
        <v>220.11</v>
      </c>
      <c r="S833" s="197">
        <v>2.3679069556131024E-2</v>
      </c>
      <c r="T833" s="198">
        <v>78.7</v>
      </c>
      <c r="U833" s="199">
        <v>1.8635427740675117</v>
      </c>
      <c r="V833" s="200">
        <v>1420.7441733678613</v>
      </c>
      <c r="W833" s="201">
        <v>111.8125664440507</v>
      </c>
    </row>
    <row r="834" spans="1:23" x14ac:dyDescent="0.2">
      <c r="A834" s="266"/>
      <c r="B834" s="192">
        <v>828</v>
      </c>
      <c r="C834" s="50" t="s">
        <v>650</v>
      </c>
      <c r="D834" s="193">
        <v>3.5</v>
      </c>
      <c r="E834" s="50">
        <v>435</v>
      </c>
      <c r="F834" s="194" t="s">
        <v>688</v>
      </c>
      <c r="G834" s="194" t="s">
        <v>24</v>
      </c>
      <c r="H834" s="192">
        <v>10</v>
      </c>
      <c r="I834" s="192" t="s">
        <v>43</v>
      </c>
      <c r="J834" s="195">
        <v>7.8999999999999995</v>
      </c>
      <c r="K834" s="195">
        <v>0.45900000000000002</v>
      </c>
      <c r="L834" s="195">
        <v>0</v>
      </c>
      <c r="M834" s="195">
        <v>0</v>
      </c>
      <c r="N834" s="195">
        <v>0</v>
      </c>
      <c r="O834" s="195">
        <v>7.4409999999999998</v>
      </c>
      <c r="P834" s="196">
        <v>314.19</v>
      </c>
      <c r="Q834" s="195">
        <v>7.4409999999999998</v>
      </c>
      <c r="R834" s="195">
        <v>314.19</v>
      </c>
      <c r="S834" s="197">
        <v>2.3683121677965564E-2</v>
      </c>
      <c r="T834" s="198">
        <v>42.4</v>
      </c>
      <c r="U834" s="199">
        <v>1.0041643591457399</v>
      </c>
      <c r="V834" s="200">
        <v>1420.9873006779339</v>
      </c>
      <c r="W834" s="201">
        <v>60.249861548744398</v>
      </c>
    </row>
    <row r="835" spans="1:23" x14ac:dyDescent="0.2">
      <c r="A835" s="266"/>
      <c r="B835" s="192">
        <v>829</v>
      </c>
      <c r="C835" s="50" t="s">
        <v>97</v>
      </c>
      <c r="D835" s="193">
        <v>3.9</v>
      </c>
      <c r="E835" s="50">
        <v>423</v>
      </c>
      <c r="F835" s="194" t="s">
        <v>106</v>
      </c>
      <c r="G835" s="194" t="s">
        <v>96</v>
      </c>
      <c r="H835" s="192">
        <v>24</v>
      </c>
      <c r="I835" s="192" t="s">
        <v>89</v>
      </c>
      <c r="J835" s="195">
        <v>29.799999999999997</v>
      </c>
      <c r="K835" s="195">
        <v>1.4790000000000001</v>
      </c>
      <c r="L835" s="195">
        <v>2.8799269999999999</v>
      </c>
      <c r="M835" s="195">
        <v>-7.3292999999999997E-2</v>
      </c>
      <c r="N835" s="195">
        <v>0</v>
      </c>
      <c r="O835" s="195">
        <v>25.441072999999999</v>
      </c>
      <c r="P835" s="196">
        <v>1067.26</v>
      </c>
      <c r="Q835" s="195">
        <v>25.441073599999999</v>
      </c>
      <c r="R835" s="195">
        <v>1067.26</v>
      </c>
      <c r="S835" s="197">
        <v>2.3837746753368437E-2</v>
      </c>
      <c r="T835" s="198">
        <v>49.594999999999999</v>
      </c>
      <c r="U835" s="199">
        <v>1.1822330502333076</v>
      </c>
      <c r="V835" s="200">
        <v>1430.2648052021063</v>
      </c>
      <c r="W835" s="201">
        <v>70.933983013998471</v>
      </c>
    </row>
    <row r="836" spans="1:23" x14ac:dyDescent="0.2">
      <c r="A836" s="266"/>
      <c r="B836" s="192">
        <v>830</v>
      </c>
      <c r="C836" s="50" t="s">
        <v>86</v>
      </c>
      <c r="D836" s="193">
        <v>3.9</v>
      </c>
      <c r="E836" s="50">
        <v>423</v>
      </c>
      <c r="F836" s="194" t="s">
        <v>105</v>
      </c>
      <c r="G836" s="194" t="s">
        <v>96</v>
      </c>
      <c r="H836" s="192">
        <v>15</v>
      </c>
      <c r="I836" s="192" t="s">
        <v>89</v>
      </c>
      <c r="J836" s="195">
        <v>12.569000000000001</v>
      </c>
      <c r="K836" s="195">
        <v>0</v>
      </c>
      <c r="L836" s="195">
        <v>0</v>
      </c>
      <c r="M836" s="195">
        <v>0</v>
      </c>
      <c r="N836" s="195">
        <v>0</v>
      </c>
      <c r="O836" s="195">
        <v>12.569000000000001</v>
      </c>
      <c r="P836" s="196">
        <v>525.36</v>
      </c>
      <c r="Q836" s="195">
        <v>12.569000000000001</v>
      </c>
      <c r="R836" s="195">
        <v>525.36</v>
      </c>
      <c r="S836" s="197">
        <v>2.3924546977310796E-2</v>
      </c>
      <c r="T836" s="198">
        <v>49.594999999999999</v>
      </c>
      <c r="U836" s="199">
        <v>1.1865379073397289</v>
      </c>
      <c r="V836" s="200">
        <v>1435.4728186386478</v>
      </c>
      <c r="W836" s="201">
        <v>71.192274440383741</v>
      </c>
    </row>
    <row r="837" spans="1:23" x14ac:dyDescent="0.2">
      <c r="A837" s="266"/>
      <c r="B837" s="192">
        <v>831</v>
      </c>
      <c r="C837" s="50" t="s">
        <v>804</v>
      </c>
      <c r="D837" s="202">
        <v>3.1</v>
      </c>
      <c r="E837" s="203">
        <v>447</v>
      </c>
      <c r="F837" s="194" t="s">
        <v>842</v>
      </c>
      <c r="G837" s="194" t="s">
        <v>24</v>
      </c>
      <c r="H837" s="192">
        <v>12</v>
      </c>
      <c r="I837" s="192">
        <v>1960</v>
      </c>
      <c r="J837" s="195">
        <v>12.8</v>
      </c>
      <c r="K837" s="195">
        <v>0</v>
      </c>
      <c r="L837" s="195">
        <v>0</v>
      </c>
      <c r="M837" s="195">
        <v>0</v>
      </c>
      <c r="N837" s="195">
        <v>0</v>
      </c>
      <c r="O837" s="195">
        <v>12.8</v>
      </c>
      <c r="P837" s="196">
        <v>533.29</v>
      </c>
      <c r="Q837" s="195">
        <v>12.8</v>
      </c>
      <c r="R837" s="195">
        <v>533.29</v>
      </c>
      <c r="S837" s="197">
        <v>2.4001950158450375E-2</v>
      </c>
      <c r="T837" s="198">
        <v>74.900000000000006</v>
      </c>
      <c r="U837" s="199">
        <v>1.7977460668679333</v>
      </c>
      <c r="V837" s="200">
        <v>1440.1170095070227</v>
      </c>
      <c r="W837" s="201">
        <v>107.86476401207601</v>
      </c>
    </row>
    <row r="838" spans="1:23" x14ac:dyDescent="0.2">
      <c r="A838" s="266"/>
      <c r="B838" s="192">
        <v>832</v>
      </c>
      <c r="C838" s="50" t="s">
        <v>419</v>
      </c>
      <c r="D838" s="202">
        <v>3.6</v>
      </c>
      <c r="E838" s="203">
        <v>432</v>
      </c>
      <c r="F838" s="194" t="s">
        <v>414</v>
      </c>
      <c r="G838" s="194"/>
      <c r="H838" s="192">
        <v>38</v>
      </c>
      <c r="I838" s="192">
        <v>1985</v>
      </c>
      <c r="J838" s="195">
        <v>34.4</v>
      </c>
      <c r="K838" s="195">
        <v>2</v>
      </c>
      <c r="L838" s="195">
        <v>7.4</v>
      </c>
      <c r="M838" s="195">
        <v>1.4E-2</v>
      </c>
      <c r="N838" s="195">
        <v>0</v>
      </c>
      <c r="O838" s="195">
        <v>25</v>
      </c>
      <c r="P838" s="196">
        <v>1467.5</v>
      </c>
      <c r="Q838" s="195">
        <v>34.4</v>
      </c>
      <c r="R838" s="195">
        <v>1431.01</v>
      </c>
      <c r="S838" s="197">
        <v>2.4038965485915543E-2</v>
      </c>
      <c r="T838" s="198">
        <v>62.2</v>
      </c>
      <c r="U838" s="199">
        <v>1.4952236532239469</v>
      </c>
      <c r="V838" s="200">
        <v>1442.3379291549325</v>
      </c>
      <c r="W838" s="201">
        <v>89.713419193436806</v>
      </c>
    </row>
    <row r="839" spans="1:23" x14ac:dyDescent="0.2">
      <c r="A839" s="266"/>
      <c r="B839" s="192">
        <v>833</v>
      </c>
      <c r="C839" s="50" t="s">
        <v>804</v>
      </c>
      <c r="D839" s="202">
        <v>3.1</v>
      </c>
      <c r="E839" s="203">
        <v>447</v>
      </c>
      <c r="F839" s="194" t="s">
        <v>843</v>
      </c>
      <c r="G839" s="194" t="s">
        <v>24</v>
      </c>
      <c r="H839" s="192">
        <v>12</v>
      </c>
      <c r="I839" s="192">
        <v>1965</v>
      </c>
      <c r="J839" s="195">
        <v>12.4</v>
      </c>
      <c r="K839" s="195">
        <v>1.32</v>
      </c>
      <c r="L839" s="195">
        <v>0.26500000000000001</v>
      </c>
      <c r="M839" s="195">
        <v>-0.3</v>
      </c>
      <c r="N839" s="195">
        <v>0</v>
      </c>
      <c r="O839" s="195">
        <v>11.1</v>
      </c>
      <c r="P839" s="196">
        <v>461.73</v>
      </c>
      <c r="Q839" s="195">
        <v>11.1</v>
      </c>
      <c r="R839" s="195">
        <v>461.73</v>
      </c>
      <c r="S839" s="197">
        <v>2.4040023390293028E-2</v>
      </c>
      <c r="T839" s="198">
        <v>74.900000000000006</v>
      </c>
      <c r="U839" s="199">
        <v>1.8005977519329479</v>
      </c>
      <c r="V839" s="200">
        <v>1442.4014034175816</v>
      </c>
      <c r="W839" s="201">
        <v>108.03586511597686</v>
      </c>
    </row>
    <row r="840" spans="1:23" x14ac:dyDescent="0.2">
      <c r="A840" s="266"/>
      <c r="B840" s="192">
        <v>834</v>
      </c>
      <c r="C840" s="50" t="s">
        <v>886</v>
      </c>
      <c r="D840" s="193">
        <v>3.9</v>
      </c>
      <c r="E840" s="50">
        <v>423</v>
      </c>
      <c r="F840" s="194" t="s">
        <v>925</v>
      </c>
      <c r="G840" s="194" t="s">
        <v>96</v>
      </c>
      <c r="H840" s="192">
        <v>8</v>
      </c>
      <c r="I840" s="192">
        <v>1940</v>
      </c>
      <c r="J840" s="195">
        <v>9.1300000000000008</v>
      </c>
      <c r="K840" s="195">
        <v>0.36</v>
      </c>
      <c r="L840" s="195">
        <v>1.28</v>
      </c>
      <c r="M840" s="195">
        <v>0</v>
      </c>
      <c r="N840" s="195">
        <v>0</v>
      </c>
      <c r="O840" s="195">
        <v>7.49</v>
      </c>
      <c r="P840" s="196">
        <v>310.83</v>
      </c>
      <c r="Q840" s="195">
        <v>7.49</v>
      </c>
      <c r="R840" s="195">
        <v>310.83</v>
      </c>
      <c r="S840" s="197">
        <f>Q840/R840</f>
        <v>2.4096773155744298E-2</v>
      </c>
      <c r="T840" s="198">
        <v>52.646999999999998</v>
      </c>
      <c r="U840" s="199">
        <f>S840*T840</f>
        <v>1.26862281633047</v>
      </c>
      <c r="V840" s="200">
        <f>S840*60*1000</f>
        <v>1445.8063893446579</v>
      </c>
      <c r="W840" s="201">
        <f>V840*T840/1000</f>
        <v>76.1173689798282</v>
      </c>
    </row>
    <row r="841" spans="1:23" x14ac:dyDescent="0.2">
      <c r="A841" s="266"/>
      <c r="B841" s="192">
        <v>835</v>
      </c>
      <c r="C841" s="50" t="s">
        <v>845</v>
      </c>
      <c r="D841" s="202">
        <v>3.6</v>
      </c>
      <c r="E841" s="203">
        <v>432</v>
      </c>
      <c r="F841" s="194" t="s">
        <v>885</v>
      </c>
      <c r="G841" s="194" t="s">
        <v>96</v>
      </c>
      <c r="H841" s="192">
        <v>9</v>
      </c>
      <c r="I841" s="192">
        <v>1969</v>
      </c>
      <c r="J841" s="195">
        <f>SUM(K841+M841+O841)</f>
        <v>7.0739999999999998</v>
      </c>
      <c r="K841" s="195">
        <v>0.4335</v>
      </c>
      <c r="L841" s="195"/>
      <c r="M841" s="195">
        <v>0.1275</v>
      </c>
      <c r="N841" s="195"/>
      <c r="O841" s="195">
        <v>6.5129999999999999</v>
      </c>
      <c r="P841" s="196"/>
      <c r="Q841" s="195">
        <v>6.5129999999999999</v>
      </c>
      <c r="R841" s="195">
        <v>268.74</v>
      </c>
      <c r="S841" s="197">
        <f>Q841/R841</f>
        <v>2.4235320384014287E-2</v>
      </c>
      <c r="T841" s="198">
        <v>50.79</v>
      </c>
      <c r="U841" s="199">
        <f>S841*T841</f>
        <v>1.2309119223040856</v>
      </c>
      <c r="V841" s="200">
        <f>S841*60*1000</f>
        <v>1454.1192230408574</v>
      </c>
      <c r="W841" s="201">
        <f>V841*T841/1000</f>
        <v>73.854715338245157</v>
      </c>
    </row>
    <row r="842" spans="1:23" x14ac:dyDescent="0.2">
      <c r="A842" s="266"/>
      <c r="B842" s="192">
        <v>836</v>
      </c>
      <c r="C842" s="50" t="s">
        <v>886</v>
      </c>
      <c r="D842" s="193">
        <v>3.9</v>
      </c>
      <c r="E842" s="50">
        <v>423</v>
      </c>
      <c r="F842" s="194" t="s">
        <v>926</v>
      </c>
      <c r="G842" s="194" t="s">
        <v>96</v>
      </c>
      <c r="H842" s="192">
        <v>4</v>
      </c>
      <c r="I842" s="192"/>
      <c r="J842" s="195">
        <v>3.23</v>
      </c>
      <c r="K842" s="195">
        <v>0.26</v>
      </c>
      <c r="L842" s="195">
        <v>0</v>
      </c>
      <c r="M842" s="195">
        <v>0</v>
      </c>
      <c r="N842" s="195">
        <v>0</v>
      </c>
      <c r="O842" s="195">
        <v>2.97</v>
      </c>
      <c r="P842" s="196">
        <v>121.68</v>
      </c>
      <c r="Q842" s="195">
        <v>2.97</v>
      </c>
      <c r="R842" s="195">
        <v>121.68</v>
      </c>
      <c r="S842" s="197">
        <f>Q842/R842</f>
        <v>2.4408284023668639E-2</v>
      </c>
      <c r="T842" s="198">
        <v>52.646999999999998</v>
      </c>
      <c r="U842" s="199">
        <f>S842*T842</f>
        <v>1.2850229289940829</v>
      </c>
      <c r="V842" s="200">
        <f>S842*60*1000</f>
        <v>1464.4970414201184</v>
      </c>
      <c r="W842" s="201">
        <f>V842*T842/1000</f>
        <v>77.101375739644965</v>
      </c>
    </row>
    <row r="843" spans="1:23" x14ac:dyDescent="0.2">
      <c r="A843" s="266"/>
      <c r="B843" s="192">
        <v>837</v>
      </c>
      <c r="C843" s="50" t="s">
        <v>93</v>
      </c>
      <c r="D843" s="193">
        <v>3.9</v>
      </c>
      <c r="E843" s="50">
        <v>423</v>
      </c>
      <c r="F843" s="194" t="s">
        <v>104</v>
      </c>
      <c r="G843" s="194" t="s">
        <v>96</v>
      </c>
      <c r="H843" s="192">
        <v>8</v>
      </c>
      <c r="I843" s="192" t="s">
        <v>89</v>
      </c>
      <c r="J843" s="195">
        <v>8.5869999999999997</v>
      </c>
      <c r="K843" s="195">
        <v>0</v>
      </c>
      <c r="L843" s="195">
        <v>0</v>
      </c>
      <c r="M843" s="195">
        <v>0</v>
      </c>
      <c r="N843" s="195">
        <v>0</v>
      </c>
      <c r="O843" s="195">
        <v>8.5869999999999997</v>
      </c>
      <c r="P843" s="196">
        <v>351.52</v>
      </c>
      <c r="Q843" s="195">
        <v>8.5869999999999997</v>
      </c>
      <c r="R843" s="195">
        <v>351.52</v>
      </c>
      <c r="S843" s="197">
        <v>2.4428197542102868E-2</v>
      </c>
      <c r="T843" s="198">
        <v>49.594999999999999</v>
      </c>
      <c r="U843" s="199">
        <v>1.2115164571005916</v>
      </c>
      <c r="V843" s="200">
        <v>1465.6918525261722</v>
      </c>
      <c r="W843" s="201">
        <v>72.69098742603552</v>
      </c>
    </row>
    <row r="844" spans="1:23" x14ac:dyDescent="0.2">
      <c r="A844" s="266"/>
      <c r="B844" s="192">
        <v>838</v>
      </c>
      <c r="C844" s="50" t="s">
        <v>461</v>
      </c>
      <c r="D844" s="193">
        <v>3.9</v>
      </c>
      <c r="E844" s="50">
        <v>423</v>
      </c>
      <c r="F844" s="194" t="s">
        <v>500</v>
      </c>
      <c r="G844" s="194" t="s">
        <v>24</v>
      </c>
      <c r="H844" s="192">
        <v>8</v>
      </c>
      <c r="I844" s="192" t="s">
        <v>43</v>
      </c>
      <c r="J844" s="195">
        <v>8.9529999999999994</v>
      </c>
      <c r="K844" s="195">
        <v>0</v>
      </c>
      <c r="L844" s="195">
        <v>0</v>
      </c>
      <c r="M844" s="195">
        <v>0</v>
      </c>
      <c r="N844" s="195">
        <v>0</v>
      </c>
      <c r="O844" s="195">
        <v>8.9529999999999994</v>
      </c>
      <c r="P844" s="196">
        <v>366.13</v>
      </c>
      <c r="Q844" s="195">
        <v>8.9529999999999994</v>
      </c>
      <c r="R844" s="195">
        <v>366.13</v>
      </c>
      <c r="S844" s="197">
        <v>2.4453063119656952E-2</v>
      </c>
      <c r="T844" s="198">
        <v>78.7</v>
      </c>
      <c r="U844" s="199">
        <v>1.9244560675170022</v>
      </c>
      <c r="V844" s="200">
        <v>1467.1837871794171</v>
      </c>
      <c r="W844" s="201">
        <v>115.46736405102014</v>
      </c>
    </row>
    <row r="845" spans="1:23" x14ac:dyDescent="0.2">
      <c r="A845" s="266"/>
      <c r="B845" s="192">
        <v>839</v>
      </c>
      <c r="C845" s="50" t="s">
        <v>292</v>
      </c>
      <c r="D845" s="202">
        <v>3.9</v>
      </c>
      <c r="E845" s="203">
        <v>423</v>
      </c>
      <c r="F845" s="194" t="s">
        <v>327</v>
      </c>
      <c r="G845" s="194"/>
      <c r="H845" s="192">
        <v>25</v>
      </c>
      <c r="I845" s="192">
        <v>1957</v>
      </c>
      <c r="J845" s="195">
        <v>38.19</v>
      </c>
      <c r="K845" s="195">
        <v>0</v>
      </c>
      <c r="L845" s="195">
        <v>0</v>
      </c>
      <c r="M845" s="195">
        <v>0</v>
      </c>
      <c r="N845" s="195">
        <v>0</v>
      </c>
      <c r="O845" s="195">
        <v>38.189999</v>
      </c>
      <c r="P845" s="196">
        <v>1561.46</v>
      </c>
      <c r="Q845" s="195">
        <v>38.189999</v>
      </c>
      <c r="R845" s="195">
        <v>1561.46</v>
      </c>
      <c r="S845" s="197">
        <v>2.4457878523945539E-2</v>
      </c>
      <c r="T845" s="198">
        <v>53.41</v>
      </c>
      <c r="U845" s="199">
        <v>1.3062952919639312</v>
      </c>
      <c r="V845" s="200">
        <v>1467.4727114367322</v>
      </c>
      <c r="W845" s="201">
        <v>78.377717517835862</v>
      </c>
    </row>
    <row r="846" spans="1:23" x14ac:dyDescent="0.2">
      <c r="A846" s="266"/>
      <c r="B846" s="192">
        <v>840</v>
      </c>
      <c r="C846" s="50" t="s">
        <v>722</v>
      </c>
      <c r="D846" s="202">
        <v>3.9</v>
      </c>
      <c r="E846" s="203">
        <v>423</v>
      </c>
      <c r="F846" s="194" t="s">
        <v>753</v>
      </c>
      <c r="G846" s="194" t="s">
        <v>24</v>
      </c>
      <c r="H846" s="192">
        <v>6</v>
      </c>
      <c r="I846" s="192">
        <v>1953</v>
      </c>
      <c r="J846" s="195">
        <v>4.7949999999999999</v>
      </c>
      <c r="K846" s="195">
        <v>0.255</v>
      </c>
      <c r="L846" s="195">
        <v>0</v>
      </c>
      <c r="M846" s="195">
        <v>-0.56932000000000005</v>
      </c>
      <c r="N846" s="195">
        <v>0.81720000000000004</v>
      </c>
      <c r="O846" s="195">
        <v>3.7227999999999999</v>
      </c>
      <c r="P846" s="196">
        <v>272.16000000000003</v>
      </c>
      <c r="Q846" s="195">
        <v>3.5019</v>
      </c>
      <c r="R846" s="195">
        <v>142.96</v>
      </c>
      <c r="S846" s="197">
        <v>2.4495663122551761E-2</v>
      </c>
      <c r="T846" s="198">
        <v>44.47</v>
      </c>
      <c r="U846" s="199">
        <v>1.0893221390598768</v>
      </c>
      <c r="V846" s="200">
        <v>1469.7397873531058</v>
      </c>
      <c r="W846" s="201">
        <v>65.359328343592608</v>
      </c>
    </row>
    <row r="847" spans="1:23" x14ac:dyDescent="0.2">
      <c r="A847" s="266"/>
      <c r="B847" s="192">
        <v>841</v>
      </c>
      <c r="C847" s="50" t="s">
        <v>333</v>
      </c>
      <c r="D847" s="193">
        <v>6</v>
      </c>
      <c r="E847" s="50">
        <v>372</v>
      </c>
      <c r="F847" s="194" t="s">
        <v>375</v>
      </c>
      <c r="G847" s="194"/>
      <c r="H847" s="192">
        <v>17</v>
      </c>
      <c r="I847" s="192">
        <v>1911</v>
      </c>
      <c r="J847" s="195">
        <v>24.5245</v>
      </c>
      <c r="K847" s="195">
        <v>1.7849999999999999</v>
      </c>
      <c r="L847" s="195">
        <v>0.21</v>
      </c>
      <c r="M847" s="195">
        <v>0</v>
      </c>
      <c r="N847" s="195">
        <v>4.1653000000000002</v>
      </c>
      <c r="O847" s="195">
        <v>18.3642</v>
      </c>
      <c r="P847" s="196">
        <v>891.28</v>
      </c>
      <c r="Q847" s="195">
        <v>19.270299999999999</v>
      </c>
      <c r="R847" s="195">
        <v>783.01</v>
      </c>
      <c r="S847" s="197">
        <v>2.4610541372396266E-2</v>
      </c>
      <c r="T847" s="198">
        <v>56.2</v>
      </c>
      <c r="U847" s="199">
        <v>1.3831124251286702</v>
      </c>
      <c r="V847" s="200">
        <v>1476.632482343776</v>
      </c>
      <c r="W847" s="201">
        <v>82.986745507720215</v>
      </c>
    </row>
    <row r="848" spans="1:23" x14ac:dyDescent="0.2">
      <c r="A848" s="266"/>
      <c r="B848" s="192">
        <v>842</v>
      </c>
      <c r="C848" s="50" t="s">
        <v>650</v>
      </c>
      <c r="D848" s="193">
        <v>3.5</v>
      </c>
      <c r="E848" s="50">
        <v>435</v>
      </c>
      <c r="F848" s="194" t="s">
        <v>689</v>
      </c>
      <c r="G848" s="194" t="s">
        <v>24</v>
      </c>
      <c r="H848" s="192">
        <v>5</v>
      </c>
      <c r="I848" s="192" t="s">
        <v>43</v>
      </c>
      <c r="J848" s="195">
        <v>6.1</v>
      </c>
      <c r="K848" s="195">
        <v>0.29799999999999999</v>
      </c>
      <c r="L848" s="195">
        <v>1.0960000000000001</v>
      </c>
      <c r="M848" s="195">
        <v>-4.2999999999999997E-2</v>
      </c>
      <c r="N848" s="195">
        <v>0</v>
      </c>
      <c r="O848" s="195">
        <v>4.7489999999999997</v>
      </c>
      <c r="P848" s="196">
        <v>192.6</v>
      </c>
      <c r="Q848" s="195">
        <v>4.7489999999999997</v>
      </c>
      <c r="R848" s="195">
        <v>192.6</v>
      </c>
      <c r="S848" s="197">
        <v>2.4657320872274142E-2</v>
      </c>
      <c r="T848" s="198">
        <v>42.4</v>
      </c>
      <c r="U848" s="199">
        <v>1.0454704049844237</v>
      </c>
      <c r="V848" s="200">
        <v>1479.4392523364486</v>
      </c>
      <c r="W848" s="201">
        <v>62.728224299065417</v>
      </c>
    </row>
    <row r="849" spans="1:23" x14ac:dyDescent="0.2">
      <c r="A849" s="266"/>
      <c r="B849" s="192">
        <v>843</v>
      </c>
      <c r="C849" s="50" t="s">
        <v>886</v>
      </c>
      <c r="D849" s="193">
        <v>3.9</v>
      </c>
      <c r="E849" s="50">
        <v>423</v>
      </c>
      <c r="F849" s="194" t="s">
        <v>927</v>
      </c>
      <c r="G849" s="194" t="s">
        <v>96</v>
      </c>
      <c r="H849" s="192">
        <v>42</v>
      </c>
      <c r="I849" s="192">
        <v>1973</v>
      </c>
      <c r="J849" s="195">
        <v>31.21</v>
      </c>
      <c r="K849" s="195">
        <v>2.08</v>
      </c>
      <c r="L849" s="195">
        <v>0</v>
      </c>
      <c r="M849" s="195">
        <v>0</v>
      </c>
      <c r="N849" s="195">
        <v>0</v>
      </c>
      <c r="O849" s="195">
        <v>29.13</v>
      </c>
      <c r="P849" s="196">
        <v>1180.26</v>
      </c>
      <c r="Q849" s="195">
        <v>29.13</v>
      </c>
      <c r="R849" s="195">
        <v>1180.26</v>
      </c>
      <c r="S849" s="197">
        <f>Q849/R849</f>
        <v>2.4681002490976565E-2</v>
      </c>
      <c r="T849" s="198">
        <v>52.646999999999998</v>
      </c>
      <c r="U849" s="199">
        <f>S849*T849</f>
        <v>1.2993807381424431</v>
      </c>
      <c r="V849" s="200">
        <f>S849*60*1000</f>
        <v>1480.8601494585939</v>
      </c>
      <c r="W849" s="201">
        <f>V849*T849/1000</f>
        <v>77.962844288546592</v>
      </c>
    </row>
    <row r="850" spans="1:23" s="18" customFormat="1" x14ac:dyDescent="0.2">
      <c r="A850" s="266"/>
      <c r="B850" s="192">
        <v>844</v>
      </c>
      <c r="C850" s="50" t="s">
        <v>613</v>
      </c>
      <c r="D850" s="202">
        <v>4.7</v>
      </c>
      <c r="E850" s="203">
        <v>399</v>
      </c>
      <c r="F850" s="194" t="s">
        <v>641</v>
      </c>
      <c r="G850" s="194" t="s">
        <v>625</v>
      </c>
      <c r="H850" s="192">
        <v>6</v>
      </c>
      <c r="I850" s="192">
        <v>1957</v>
      </c>
      <c r="J850" s="195">
        <v>8.98</v>
      </c>
      <c r="K850" s="195">
        <v>0.499</v>
      </c>
      <c r="L850" s="195">
        <v>0.433</v>
      </c>
      <c r="M850" s="195">
        <v>0.113</v>
      </c>
      <c r="N850" s="195">
        <v>0.79400000000000004</v>
      </c>
      <c r="O850" s="195">
        <v>7.1420000000000003</v>
      </c>
      <c r="P850" s="196">
        <v>319.77999999999997</v>
      </c>
      <c r="Q850" s="195">
        <v>7.9349999999999996</v>
      </c>
      <c r="R850" s="195">
        <v>319.77999999999997</v>
      </c>
      <c r="S850" s="197">
        <v>2.4813934580023768E-2</v>
      </c>
      <c r="T850" s="198">
        <v>59.84</v>
      </c>
      <c r="U850" s="199">
        <v>1.4848658452686223</v>
      </c>
      <c r="V850" s="200">
        <v>1488.8360748014261</v>
      </c>
      <c r="W850" s="201">
        <v>89.091950716117339</v>
      </c>
    </row>
    <row r="851" spans="1:23" x14ac:dyDescent="0.2">
      <c r="A851" s="266"/>
      <c r="B851" s="192">
        <v>845</v>
      </c>
      <c r="C851" s="50" t="s">
        <v>722</v>
      </c>
      <c r="D851" s="193">
        <v>3.9</v>
      </c>
      <c r="E851" s="203">
        <v>423</v>
      </c>
      <c r="F851" s="194" t="s">
        <v>754</v>
      </c>
      <c r="G851" s="194" t="s">
        <v>24</v>
      </c>
      <c r="H851" s="192">
        <v>5</v>
      </c>
      <c r="I851" s="192">
        <v>1959</v>
      </c>
      <c r="J851" s="195">
        <v>8.9689800000000002</v>
      </c>
      <c r="K851" s="195">
        <v>0.255</v>
      </c>
      <c r="L851" s="195">
        <v>0.95998000000000006</v>
      </c>
      <c r="M851" s="195">
        <v>2.5999999999999999E-3</v>
      </c>
      <c r="N851" s="195">
        <v>0</v>
      </c>
      <c r="O851" s="195">
        <v>7.7539999999999996</v>
      </c>
      <c r="P851" s="196">
        <v>311.52</v>
      </c>
      <c r="Q851" s="195">
        <v>5.4059999999999997</v>
      </c>
      <c r="R851" s="195">
        <v>217.22</v>
      </c>
      <c r="S851" s="197">
        <v>2.4887211122364424E-2</v>
      </c>
      <c r="T851" s="198">
        <v>44.47</v>
      </c>
      <c r="U851" s="199">
        <v>1.1067342786115459</v>
      </c>
      <c r="V851" s="200">
        <v>1493.2326673418654</v>
      </c>
      <c r="W851" s="201">
        <v>66.40405671669275</v>
      </c>
    </row>
    <row r="852" spans="1:23" x14ac:dyDescent="0.2">
      <c r="A852" s="266"/>
      <c r="B852" s="192">
        <v>846</v>
      </c>
      <c r="C852" s="50" t="s">
        <v>586</v>
      </c>
      <c r="D852" s="193">
        <v>3.5</v>
      </c>
      <c r="E852" s="50">
        <v>435</v>
      </c>
      <c r="F852" s="224" t="s">
        <v>608</v>
      </c>
      <c r="G852" s="194" t="s">
        <v>24</v>
      </c>
      <c r="H852" s="225">
        <v>8</v>
      </c>
      <c r="I852" s="225">
        <v>1959</v>
      </c>
      <c r="J852" s="195">
        <v>7.5</v>
      </c>
      <c r="K852" s="195"/>
      <c r="L852" s="195"/>
      <c r="M852" s="195"/>
      <c r="N852" s="195"/>
      <c r="O852" s="195">
        <v>7.5</v>
      </c>
      <c r="P852" s="226">
        <v>303.83</v>
      </c>
      <c r="Q852" s="195">
        <v>6.4</v>
      </c>
      <c r="R852" s="227">
        <v>256.89999999999998</v>
      </c>
      <c r="S852" s="197">
        <v>2.4912417282989492E-2</v>
      </c>
      <c r="T852" s="198">
        <v>60.28</v>
      </c>
      <c r="U852" s="199">
        <v>1.5017205138186067</v>
      </c>
      <c r="V852" s="200">
        <v>1494.7450369793696</v>
      </c>
      <c r="W852" s="201">
        <v>90.103230829116413</v>
      </c>
    </row>
    <row r="853" spans="1:23" s="18" customFormat="1" x14ac:dyDescent="0.2">
      <c r="A853" s="266"/>
      <c r="B853" s="192">
        <v>847</v>
      </c>
      <c r="C853" s="50" t="s">
        <v>722</v>
      </c>
      <c r="D853" s="202">
        <v>3.9</v>
      </c>
      <c r="E853" s="203">
        <v>423</v>
      </c>
      <c r="F853" s="194" t="s">
        <v>755</v>
      </c>
      <c r="G853" s="194" t="s">
        <v>24</v>
      </c>
      <c r="H853" s="192">
        <v>8</v>
      </c>
      <c r="I853" s="192">
        <v>1968</v>
      </c>
      <c r="J853" s="195">
        <v>9.8710000000000004</v>
      </c>
      <c r="K853" s="195">
        <v>0.76500000000000001</v>
      </c>
      <c r="L853" s="195">
        <v>0</v>
      </c>
      <c r="M853" s="195">
        <v>-2.64E-3</v>
      </c>
      <c r="N853" s="195">
        <v>0</v>
      </c>
      <c r="O853" s="195">
        <v>9.1059999999999999</v>
      </c>
      <c r="P853" s="196">
        <v>364.84</v>
      </c>
      <c r="Q853" s="195">
        <v>9.1059999999999999</v>
      </c>
      <c r="R853" s="195">
        <v>364.84</v>
      </c>
      <c r="S853" s="197">
        <v>2.4958886087051858E-2</v>
      </c>
      <c r="T853" s="198">
        <v>44.47</v>
      </c>
      <c r="U853" s="199">
        <v>1.1099216642911962</v>
      </c>
      <c r="V853" s="200">
        <v>1497.5331652231114</v>
      </c>
      <c r="W853" s="201">
        <v>66.595299857471758</v>
      </c>
    </row>
    <row r="854" spans="1:23" x14ac:dyDescent="0.2">
      <c r="A854" s="266"/>
      <c r="B854" s="192">
        <v>848</v>
      </c>
      <c r="C854" s="50" t="s">
        <v>461</v>
      </c>
      <c r="D854" s="193">
        <v>3.9</v>
      </c>
      <c r="E854" s="50">
        <v>423</v>
      </c>
      <c r="F854" s="194" t="s">
        <v>501</v>
      </c>
      <c r="G854" s="194" t="s">
        <v>24</v>
      </c>
      <c r="H854" s="192">
        <v>3</v>
      </c>
      <c r="I854" s="192" t="s">
        <v>43</v>
      </c>
      <c r="J854" s="195">
        <v>3.6389999999999998</v>
      </c>
      <c r="K854" s="195">
        <v>0</v>
      </c>
      <c r="L854" s="195">
        <v>0</v>
      </c>
      <c r="M854" s="195">
        <v>0</v>
      </c>
      <c r="N854" s="195">
        <v>0</v>
      </c>
      <c r="O854" s="195">
        <v>3.6389999999999998</v>
      </c>
      <c r="P854" s="196">
        <v>145.55000000000001</v>
      </c>
      <c r="Q854" s="195">
        <v>3.6389999999999998</v>
      </c>
      <c r="R854" s="195">
        <v>145.55000000000001</v>
      </c>
      <c r="S854" s="197">
        <v>2.5001717622810029E-2</v>
      </c>
      <c r="T854" s="198">
        <v>78.7</v>
      </c>
      <c r="U854" s="199">
        <v>1.9676351769151494</v>
      </c>
      <c r="V854" s="200">
        <v>1500.1030573686019</v>
      </c>
      <c r="W854" s="201">
        <v>118.05811061490897</v>
      </c>
    </row>
    <row r="855" spans="1:23" x14ac:dyDescent="0.2">
      <c r="A855" s="266"/>
      <c r="B855" s="192">
        <v>849</v>
      </c>
      <c r="C855" s="50" t="s">
        <v>722</v>
      </c>
      <c r="D855" s="193">
        <v>3.9</v>
      </c>
      <c r="E855" s="203">
        <v>423</v>
      </c>
      <c r="F855" s="194" t="s">
        <v>756</v>
      </c>
      <c r="G855" s="194" t="s">
        <v>24</v>
      </c>
      <c r="H855" s="192">
        <v>18</v>
      </c>
      <c r="I855" s="192">
        <v>1975</v>
      </c>
      <c r="J855" s="195">
        <v>15.032</v>
      </c>
      <c r="K855" s="195">
        <v>0.91800000000000004</v>
      </c>
      <c r="L855" s="195">
        <v>0</v>
      </c>
      <c r="M855" s="195">
        <v>2.86E-2</v>
      </c>
      <c r="N855" s="195">
        <v>0</v>
      </c>
      <c r="O855" s="195">
        <v>14.114000000000001</v>
      </c>
      <c r="P855" s="196">
        <v>561.87</v>
      </c>
      <c r="Q855" s="195">
        <v>14.114000000000001</v>
      </c>
      <c r="R855" s="195">
        <v>561.87</v>
      </c>
      <c r="S855" s="197">
        <v>2.5119689607916423E-2</v>
      </c>
      <c r="T855" s="198">
        <v>44.47</v>
      </c>
      <c r="U855" s="199">
        <v>1.1170725968640434</v>
      </c>
      <c r="V855" s="200">
        <v>1507.1813764749852</v>
      </c>
      <c r="W855" s="201">
        <v>67.024355811842582</v>
      </c>
    </row>
    <row r="856" spans="1:23" x14ac:dyDescent="0.2">
      <c r="A856" s="266"/>
      <c r="B856" s="192">
        <v>850</v>
      </c>
      <c r="C856" s="50" t="s">
        <v>503</v>
      </c>
      <c r="D856" s="202">
        <v>3.7</v>
      </c>
      <c r="E856" s="203">
        <v>429</v>
      </c>
      <c r="F856" s="204" t="s">
        <v>537</v>
      </c>
      <c r="G856" s="204" t="s">
        <v>24</v>
      </c>
      <c r="H856" s="50">
        <v>8</v>
      </c>
      <c r="I856" s="50">
        <v>1976</v>
      </c>
      <c r="J856" s="195">
        <v>10.18</v>
      </c>
      <c r="K856" s="195"/>
      <c r="L856" s="195"/>
      <c r="M856" s="195"/>
      <c r="N856" s="195">
        <v>0</v>
      </c>
      <c r="O856" s="195">
        <v>10.18</v>
      </c>
      <c r="P856" s="222">
        <v>404.24</v>
      </c>
      <c r="Q856" s="195">
        <v>10.18</v>
      </c>
      <c r="R856" s="223">
        <v>404.24</v>
      </c>
      <c r="S856" s="197">
        <v>2.5183059568573123E-2</v>
      </c>
      <c r="T856" s="198">
        <v>57.878999999999998</v>
      </c>
      <c r="U856" s="199">
        <v>1.4575703047694437</v>
      </c>
      <c r="V856" s="200">
        <v>1510.9835741143872</v>
      </c>
      <c r="W856" s="201">
        <v>87.454218286166622</v>
      </c>
    </row>
    <row r="857" spans="1:23" x14ac:dyDescent="0.2">
      <c r="A857" s="266"/>
      <c r="B857" s="192">
        <v>851</v>
      </c>
      <c r="C857" s="50" t="s">
        <v>804</v>
      </c>
      <c r="D857" s="202">
        <v>3.1</v>
      </c>
      <c r="E857" s="203">
        <v>447</v>
      </c>
      <c r="F857" s="194" t="s">
        <v>844</v>
      </c>
      <c r="G857" s="194" t="s">
        <v>24</v>
      </c>
      <c r="H857" s="192">
        <v>9</v>
      </c>
      <c r="I857" s="192" t="s">
        <v>43</v>
      </c>
      <c r="J857" s="195">
        <v>10.69</v>
      </c>
      <c r="K857" s="195">
        <v>0</v>
      </c>
      <c r="L857" s="195">
        <v>0</v>
      </c>
      <c r="M857" s="195">
        <v>0</v>
      </c>
      <c r="N857" s="195">
        <v>0</v>
      </c>
      <c r="O857" s="195">
        <v>10.69</v>
      </c>
      <c r="P857" s="196">
        <v>422.73</v>
      </c>
      <c r="Q857" s="195">
        <v>10.69</v>
      </c>
      <c r="R857" s="195">
        <v>422.73</v>
      </c>
      <c r="S857" s="197">
        <v>2.5288008894566269E-2</v>
      </c>
      <c r="T857" s="198">
        <v>74.900000000000006</v>
      </c>
      <c r="U857" s="199">
        <v>1.8940718662030136</v>
      </c>
      <c r="V857" s="200">
        <v>1517.2805336739762</v>
      </c>
      <c r="W857" s="201">
        <v>113.64431197218082</v>
      </c>
    </row>
    <row r="858" spans="1:23" x14ac:dyDescent="0.2">
      <c r="A858" s="266"/>
      <c r="B858" s="192">
        <v>852</v>
      </c>
      <c r="C858" s="50" t="s">
        <v>214</v>
      </c>
      <c r="D858" s="202">
        <v>2.7</v>
      </c>
      <c r="E858" s="203">
        <v>459</v>
      </c>
      <c r="F858" s="194" t="s">
        <v>226</v>
      </c>
      <c r="G858" s="194" t="s">
        <v>96</v>
      </c>
      <c r="H858" s="192">
        <v>8</v>
      </c>
      <c r="I858" s="192">
        <v>1992</v>
      </c>
      <c r="J858" s="195">
        <v>10.523</v>
      </c>
      <c r="K858" s="195">
        <v>0.68400000000000005</v>
      </c>
      <c r="L858" s="195">
        <v>7.1999999999999995E-2</v>
      </c>
      <c r="M858" s="195">
        <v>-0.123</v>
      </c>
      <c r="N858" s="195"/>
      <c r="O858" s="195">
        <v>9.89</v>
      </c>
      <c r="P858" s="196">
        <v>390.46</v>
      </c>
      <c r="Q858" s="195">
        <v>9.89</v>
      </c>
      <c r="R858" s="195">
        <v>390.46</v>
      </c>
      <c r="S858" s="197">
        <v>2.5329099011422426E-2</v>
      </c>
      <c r="T858" s="198">
        <v>66.400000000000006</v>
      </c>
      <c r="U858" s="199">
        <v>1.6818521743584491</v>
      </c>
      <c r="V858" s="200">
        <v>1519.7459406853454</v>
      </c>
      <c r="W858" s="201">
        <v>100.91113046150694</v>
      </c>
    </row>
    <row r="859" spans="1:23" x14ac:dyDescent="0.2">
      <c r="A859" s="266"/>
      <c r="B859" s="192">
        <v>853</v>
      </c>
      <c r="C859" s="50" t="s">
        <v>722</v>
      </c>
      <c r="D859" s="202">
        <v>3.9</v>
      </c>
      <c r="E859" s="203">
        <v>423</v>
      </c>
      <c r="F859" s="194" t="s">
        <v>757</v>
      </c>
      <c r="G859" s="194" t="s">
        <v>24</v>
      </c>
      <c r="H859" s="192">
        <v>6</v>
      </c>
      <c r="I859" s="192">
        <v>1955</v>
      </c>
      <c r="J859" s="195">
        <v>6.7210000000000001</v>
      </c>
      <c r="K859" s="195">
        <v>0.30599999999999999</v>
      </c>
      <c r="L859" s="195">
        <v>0</v>
      </c>
      <c r="M859" s="195">
        <v>-2.3727999999999999E-2</v>
      </c>
      <c r="N859" s="195">
        <v>0</v>
      </c>
      <c r="O859" s="195">
        <v>6.415</v>
      </c>
      <c r="P859" s="196">
        <v>249.66</v>
      </c>
      <c r="Q859" s="195">
        <v>5.3054899999999998</v>
      </c>
      <c r="R859" s="195">
        <v>206.48</v>
      </c>
      <c r="S859" s="197">
        <v>2.5694934134056567E-2</v>
      </c>
      <c r="T859" s="198">
        <v>44.47</v>
      </c>
      <c r="U859" s="199">
        <v>1.1426537209414955</v>
      </c>
      <c r="V859" s="200">
        <v>1541.6960480433941</v>
      </c>
      <c r="W859" s="201">
        <v>68.55922325648973</v>
      </c>
    </row>
    <row r="860" spans="1:23" x14ac:dyDescent="0.2">
      <c r="A860" s="266"/>
      <c r="B860" s="192">
        <v>854</v>
      </c>
      <c r="C860" s="50" t="s">
        <v>503</v>
      </c>
      <c r="D860" s="202">
        <v>3.7</v>
      </c>
      <c r="E860" s="203">
        <v>429</v>
      </c>
      <c r="F860" s="204" t="s">
        <v>541</v>
      </c>
      <c r="G860" s="204" t="s">
        <v>24</v>
      </c>
      <c r="H860" s="50">
        <v>24</v>
      </c>
      <c r="I860" s="50">
        <v>1961</v>
      </c>
      <c r="J860" s="195">
        <v>23.45</v>
      </c>
      <c r="K860" s="195"/>
      <c r="L860" s="195"/>
      <c r="M860" s="195"/>
      <c r="N860" s="195">
        <v>0</v>
      </c>
      <c r="O860" s="195">
        <v>23.45</v>
      </c>
      <c r="P860" s="222">
        <v>909.58</v>
      </c>
      <c r="Q860" s="195">
        <v>23.45</v>
      </c>
      <c r="R860" s="223">
        <v>909.58</v>
      </c>
      <c r="S860" s="197">
        <v>2.5781129752193318E-2</v>
      </c>
      <c r="T860" s="198">
        <v>57.878999999999998</v>
      </c>
      <c r="U860" s="199">
        <v>1.492186008927197</v>
      </c>
      <c r="V860" s="200">
        <v>1546.867785131599</v>
      </c>
      <c r="W860" s="201">
        <v>89.531160535631813</v>
      </c>
    </row>
    <row r="861" spans="1:23" x14ac:dyDescent="0.2">
      <c r="A861" s="266"/>
      <c r="B861" s="192">
        <v>855</v>
      </c>
      <c r="C861" s="50" t="s">
        <v>268</v>
      </c>
      <c r="D861" s="193">
        <v>3.9</v>
      </c>
      <c r="E861" s="50">
        <v>423</v>
      </c>
      <c r="F861" s="194" t="s">
        <v>288</v>
      </c>
      <c r="G861" s="194" t="s">
        <v>24</v>
      </c>
      <c r="H861" s="192">
        <v>8</v>
      </c>
      <c r="I861" s="192" t="s">
        <v>43</v>
      </c>
      <c r="J861" s="195">
        <v>11.198</v>
      </c>
      <c r="K861" s="195">
        <v>0.71099999999999997</v>
      </c>
      <c r="L861" s="195">
        <v>1.2549999999999999</v>
      </c>
      <c r="M861" s="195">
        <v>-4.8899999999999999E-2</v>
      </c>
      <c r="N861" s="195">
        <v>0</v>
      </c>
      <c r="O861" s="195">
        <v>9.2799999999999994</v>
      </c>
      <c r="P861" s="196">
        <v>357.16</v>
      </c>
      <c r="Q861" s="195">
        <v>9.2799999999999994</v>
      </c>
      <c r="R861" s="195">
        <v>357.16</v>
      </c>
      <c r="S861" s="197">
        <v>2.5982752827864258E-2</v>
      </c>
      <c r="T861" s="198">
        <v>58.75</v>
      </c>
      <c r="U861" s="199">
        <v>1.5264867286370252</v>
      </c>
      <c r="V861" s="200">
        <v>1558.9651696718554</v>
      </c>
      <c r="W861" s="201">
        <v>91.589203718221498</v>
      </c>
    </row>
    <row r="862" spans="1:23" x14ac:dyDescent="0.2">
      <c r="A862" s="266"/>
      <c r="B862" s="192">
        <v>856</v>
      </c>
      <c r="C862" s="50" t="s">
        <v>93</v>
      </c>
      <c r="D862" s="193">
        <v>3.9</v>
      </c>
      <c r="E862" s="50">
        <v>423</v>
      </c>
      <c r="F862" s="194" t="s">
        <v>103</v>
      </c>
      <c r="G862" s="194" t="s">
        <v>96</v>
      </c>
      <c r="H862" s="192">
        <v>4</v>
      </c>
      <c r="I862" s="192" t="s">
        <v>89</v>
      </c>
      <c r="J862" s="195">
        <v>4.5069999999999997</v>
      </c>
      <c r="K862" s="195">
        <v>0</v>
      </c>
      <c r="L862" s="195">
        <v>0</v>
      </c>
      <c r="M862" s="195">
        <v>0</v>
      </c>
      <c r="N862" s="195">
        <v>0</v>
      </c>
      <c r="O862" s="195">
        <v>4.5069999999999997</v>
      </c>
      <c r="P862" s="196">
        <v>172.05</v>
      </c>
      <c r="Q862" s="195">
        <v>4.5069999999999997</v>
      </c>
      <c r="R862" s="195">
        <v>172.05</v>
      </c>
      <c r="S862" s="197">
        <v>2.6195873292647484E-2</v>
      </c>
      <c r="T862" s="198">
        <v>49.594999999999999</v>
      </c>
      <c r="U862" s="199">
        <v>1.299184335948852</v>
      </c>
      <c r="V862" s="200">
        <v>1571.752397558849</v>
      </c>
      <c r="W862" s="201">
        <v>77.951060156931106</v>
      </c>
    </row>
    <row r="863" spans="1:23" x14ac:dyDescent="0.2">
      <c r="A863" s="266"/>
      <c r="B863" s="192">
        <v>857</v>
      </c>
      <c r="C863" s="50" t="s">
        <v>722</v>
      </c>
      <c r="D863" s="193">
        <v>3.9</v>
      </c>
      <c r="E863" s="203">
        <v>423</v>
      </c>
      <c r="F863" s="194" t="s">
        <v>758</v>
      </c>
      <c r="G863" s="194" t="s">
        <v>24</v>
      </c>
      <c r="H863" s="192">
        <v>20</v>
      </c>
      <c r="I863" s="192">
        <v>1957</v>
      </c>
      <c r="J863" s="195">
        <v>18.465</v>
      </c>
      <c r="K863" s="195">
        <v>1.224</v>
      </c>
      <c r="L863" s="195">
        <v>0</v>
      </c>
      <c r="M863" s="195">
        <v>0.245</v>
      </c>
      <c r="N863" s="195">
        <v>0</v>
      </c>
      <c r="O863" s="195">
        <v>17.241</v>
      </c>
      <c r="P863" s="196">
        <v>654.08000000000004</v>
      </c>
      <c r="Q863" s="195">
        <v>17.241</v>
      </c>
      <c r="R863" s="195">
        <v>654.08000000000004</v>
      </c>
      <c r="S863" s="197">
        <v>2.6359160958904108E-2</v>
      </c>
      <c r="T863" s="198">
        <v>44.47</v>
      </c>
      <c r="U863" s="199">
        <v>1.1721918878424658</v>
      </c>
      <c r="V863" s="200">
        <v>1581.5496575342465</v>
      </c>
      <c r="W863" s="201">
        <v>70.331513270547944</v>
      </c>
    </row>
    <row r="864" spans="1:23" x14ac:dyDescent="0.2">
      <c r="A864" s="266"/>
      <c r="B864" s="192">
        <v>858</v>
      </c>
      <c r="C864" s="205" t="s">
        <v>41</v>
      </c>
      <c r="D864" s="202">
        <v>3.9</v>
      </c>
      <c r="E864" s="203">
        <v>423</v>
      </c>
      <c r="F864" s="206" t="s">
        <v>83</v>
      </c>
      <c r="G864" s="207" t="s">
        <v>24</v>
      </c>
      <c r="H864" s="220">
        <v>4</v>
      </c>
      <c r="I864" s="208" t="s">
        <v>43</v>
      </c>
      <c r="J864" s="209">
        <v>4.51</v>
      </c>
      <c r="K864" s="209">
        <v>0.34</v>
      </c>
      <c r="L864" s="209">
        <v>0</v>
      </c>
      <c r="M864" s="209"/>
      <c r="N864" s="195">
        <v>0.75059999999999993</v>
      </c>
      <c r="O864" s="195">
        <v>3.4194</v>
      </c>
      <c r="P864" s="210">
        <v>158.1</v>
      </c>
      <c r="Q864" s="209">
        <v>4.17</v>
      </c>
      <c r="R864" s="211">
        <v>158.1</v>
      </c>
      <c r="S864" s="197">
        <f>Q864/R864</f>
        <v>2.6375711574952561E-2</v>
      </c>
      <c r="T864" s="198">
        <v>56</v>
      </c>
      <c r="U864" s="199">
        <f>S864*T864</f>
        <v>1.4770398481973435</v>
      </c>
      <c r="V864" s="200">
        <f>S864*60*1000</f>
        <v>1582.5426944971537</v>
      </c>
      <c r="W864" s="201">
        <f>V864*T864/1000</f>
        <v>88.62239089184061</v>
      </c>
    </row>
    <row r="865" spans="1:23" x14ac:dyDescent="0.2">
      <c r="A865" s="266"/>
      <c r="B865" s="192">
        <v>859</v>
      </c>
      <c r="C865" s="50" t="s">
        <v>845</v>
      </c>
      <c r="D865" s="202">
        <v>3.6</v>
      </c>
      <c r="E865" s="203">
        <v>432</v>
      </c>
      <c r="F865" s="194" t="s">
        <v>884</v>
      </c>
      <c r="G865" s="194" t="s">
        <v>96</v>
      </c>
      <c r="H865" s="192">
        <v>3</v>
      </c>
      <c r="I865" s="192"/>
      <c r="J865" s="195">
        <v>4.8710000000000004</v>
      </c>
      <c r="K865" s="195"/>
      <c r="L865" s="195"/>
      <c r="M865" s="195"/>
      <c r="N865" s="195"/>
      <c r="O865" s="195">
        <v>4.8710000000000004</v>
      </c>
      <c r="P865" s="196"/>
      <c r="Q865" s="195">
        <v>4.8710000000000004</v>
      </c>
      <c r="R865" s="195">
        <v>182.98</v>
      </c>
      <c r="S865" s="197">
        <f>Q865/R865</f>
        <v>2.6620395671658109E-2</v>
      </c>
      <c r="T865" s="198">
        <v>50.79</v>
      </c>
      <c r="U865" s="199">
        <f>S865*T865</f>
        <v>1.3520498961635155</v>
      </c>
      <c r="V865" s="200">
        <f>S865*60*1000</f>
        <v>1597.2237402994867</v>
      </c>
      <c r="W865" s="201">
        <f>V865*T865/1000</f>
        <v>81.122993769810932</v>
      </c>
    </row>
    <row r="866" spans="1:23" x14ac:dyDescent="0.2">
      <c r="A866" s="266"/>
      <c r="B866" s="192">
        <v>860</v>
      </c>
      <c r="C866" s="50" t="s">
        <v>990</v>
      </c>
      <c r="D866" s="193">
        <v>3.1</v>
      </c>
      <c r="E866" s="50">
        <v>447</v>
      </c>
      <c r="F866" s="204" t="s">
        <v>983</v>
      </c>
      <c r="G866" s="204"/>
      <c r="H866" s="50">
        <v>4</v>
      </c>
      <c r="I866" s="50">
        <v>1955</v>
      </c>
      <c r="J866" s="223">
        <v>5.7329999999999997</v>
      </c>
      <c r="K866" s="223">
        <v>0</v>
      </c>
      <c r="L866" s="223">
        <v>0</v>
      </c>
      <c r="M866" s="223">
        <v>0</v>
      </c>
      <c r="N866" s="223">
        <v>0</v>
      </c>
      <c r="O866" s="223">
        <v>5.7329999999999997</v>
      </c>
      <c r="P866" s="222">
        <v>214.32</v>
      </c>
      <c r="Q866" s="223">
        <v>5.7329999999999997</v>
      </c>
      <c r="R866" s="223">
        <v>214.32</v>
      </c>
      <c r="S866" s="228">
        <v>2.6749720044792834E-2</v>
      </c>
      <c r="T866" s="229">
        <v>51.6</v>
      </c>
      <c r="U866" s="229">
        <v>1.3802855543113102</v>
      </c>
      <c r="V866" s="230">
        <v>1604.9832026875702</v>
      </c>
      <c r="W866" s="231">
        <v>82.817133258678609</v>
      </c>
    </row>
    <row r="867" spans="1:23" x14ac:dyDescent="0.2">
      <c r="A867" s="266"/>
      <c r="B867" s="192">
        <v>861</v>
      </c>
      <c r="C867" s="50" t="s">
        <v>845</v>
      </c>
      <c r="D867" s="202">
        <v>3.6</v>
      </c>
      <c r="E867" s="203">
        <v>432</v>
      </c>
      <c r="F867" s="194" t="s">
        <v>882</v>
      </c>
      <c r="G867" s="194" t="s">
        <v>96</v>
      </c>
      <c r="H867" s="192">
        <v>8</v>
      </c>
      <c r="I867" s="192">
        <v>1960</v>
      </c>
      <c r="J867" s="195">
        <f>SUM(K867+L867+M867+O867)</f>
        <v>11.761000000000001</v>
      </c>
      <c r="K867" s="195">
        <v>0.51</v>
      </c>
      <c r="L867" s="195">
        <v>1.28</v>
      </c>
      <c r="M867" s="195">
        <v>0.35699999999999998</v>
      </c>
      <c r="N867" s="195"/>
      <c r="O867" s="195">
        <v>9.6140000000000008</v>
      </c>
      <c r="P867" s="196"/>
      <c r="Q867" s="195">
        <v>9.6140000000000008</v>
      </c>
      <c r="R867" s="195">
        <v>358.27</v>
      </c>
      <c r="S867" s="197">
        <f>Q867/R867</f>
        <v>2.6834510285538841E-2</v>
      </c>
      <c r="T867" s="198">
        <v>50.79</v>
      </c>
      <c r="U867" s="199">
        <f>S867*T867</f>
        <v>1.3629247774025177</v>
      </c>
      <c r="V867" s="200">
        <f>S867*60*1000</f>
        <v>1610.0706171323304</v>
      </c>
      <c r="W867" s="201">
        <f>V867*T867/1000</f>
        <v>81.775486644151073</v>
      </c>
    </row>
    <row r="868" spans="1:23" x14ac:dyDescent="0.2">
      <c r="A868" s="266"/>
      <c r="B868" s="192">
        <v>862</v>
      </c>
      <c r="C868" s="50" t="s">
        <v>722</v>
      </c>
      <c r="D868" s="202">
        <v>3.9</v>
      </c>
      <c r="E868" s="203">
        <v>423</v>
      </c>
      <c r="F868" s="194" t="s">
        <v>759</v>
      </c>
      <c r="G868" s="194" t="s">
        <v>24</v>
      </c>
      <c r="H868" s="192">
        <v>66</v>
      </c>
      <c r="I868" s="192">
        <v>1963</v>
      </c>
      <c r="J868" s="195">
        <v>37.314</v>
      </c>
      <c r="K868" s="195">
        <v>2.0910000000000002</v>
      </c>
      <c r="L868" s="195">
        <v>0</v>
      </c>
      <c r="M868" s="195">
        <v>-0.46283999999999997</v>
      </c>
      <c r="N868" s="195">
        <v>0</v>
      </c>
      <c r="O868" s="195">
        <v>35.222999999999999</v>
      </c>
      <c r="P868" s="196">
        <v>1312.02</v>
      </c>
      <c r="Q868" s="195">
        <v>35.222999999999999</v>
      </c>
      <c r="R868" s="195">
        <v>1312.02</v>
      </c>
      <c r="S868" s="197">
        <v>2.6846389536744866E-2</v>
      </c>
      <c r="T868" s="198">
        <v>44.47</v>
      </c>
      <c r="U868" s="199">
        <v>1.1938589426990442</v>
      </c>
      <c r="V868" s="200">
        <v>1610.7833722046921</v>
      </c>
      <c r="W868" s="201">
        <v>71.631536561942653</v>
      </c>
    </row>
    <row r="869" spans="1:23" x14ac:dyDescent="0.2">
      <c r="A869" s="266"/>
      <c r="B869" s="192">
        <v>863</v>
      </c>
      <c r="C869" s="50" t="s">
        <v>722</v>
      </c>
      <c r="D869" s="193">
        <v>3.9</v>
      </c>
      <c r="E869" s="203">
        <v>423</v>
      </c>
      <c r="F869" s="194" t="s">
        <v>760</v>
      </c>
      <c r="G869" s="194" t="s">
        <v>24</v>
      </c>
      <c r="H869" s="192">
        <v>6</v>
      </c>
      <c r="I869" s="192">
        <v>1926</v>
      </c>
      <c r="J869" s="195">
        <v>8.6280000000000001</v>
      </c>
      <c r="K869" s="195">
        <v>0.30599999999999999</v>
      </c>
      <c r="L869" s="195">
        <v>1.4844200000000001</v>
      </c>
      <c r="M869" s="195">
        <v>-3.1199999999999999E-3</v>
      </c>
      <c r="N869" s="195">
        <v>0</v>
      </c>
      <c r="O869" s="195">
        <v>6.83758</v>
      </c>
      <c r="P869" s="196">
        <v>254.15</v>
      </c>
      <c r="Q869" s="195">
        <v>6.8369999999999997</v>
      </c>
      <c r="R869" s="195">
        <v>254.15</v>
      </c>
      <c r="S869" s="197">
        <v>2.6901436159748177E-2</v>
      </c>
      <c r="T869" s="198">
        <v>44.47</v>
      </c>
      <c r="U869" s="199">
        <v>1.1963068660240015</v>
      </c>
      <c r="V869" s="200">
        <v>1614.0861695848907</v>
      </c>
      <c r="W869" s="201">
        <v>71.778411961440085</v>
      </c>
    </row>
    <row r="870" spans="1:23" x14ac:dyDescent="0.2">
      <c r="A870" s="266"/>
      <c r="B870" s="192">
        <v>864</v>
      </c>
      <c r="C870" s="50" t="s">
        <v>722</v>
      </c>
      <c r="D870" s="202">
        <v>3.9</v>
      </c>
      <c r="E870" s="203">
        <v>423</v>
      </c>
      <c r="F870" s="194" t="s">
        <v>761</v>
      </c>
      <c r="G870" s="194" t="s">
        <v>24</v>
      </c>
      <c r="H870" s="192">
        <v>147</v>
      </c>
      <c r="I870" s="192">
        <v>1973</v>
      </c>
      <c r="J870" s="195">
        <v>115.07299999999999</v>
      </c>
      <c r="K870" s="195">
        <v>9.3840000000000003</v>
      </c>
      <c r="L870" s="195">
        <v>0</v>
      </c>
      <c r="M870" s="195">
        <v>-2.2080000000000002</v>
      </c>
      <c r="N870" s="195">
        <v>0</v>
      </c>
      <c r="O870" s="195">
        <v>105.68899999999999</v>
      </c>
      <c r="P870" s="196">
        <v>3914.4</v>
      </c>
      <c r="Q870" s="195">
        <v>83.735259999999997</v>
      </c>
      <c r="R870" s="195">
        <v>3101.3</v>
      </c>
      <c r="S870" s="197">
        <v>2.7000051591268174E-2</v>
      </c>
      <c r="T870" s="198">
        <v>44.47</v>
      </c>
      <c r="U870" s="199">
        <v>1.2006922942636957</v>
      </c>
      <c r="V870" s="200">
        <v>1620.0030954760905</v>
      </c>
      <c r="W870" s="201">
        <v>72.041537655821742</v>
      </c>
    </row>
    <row r="871" spans="1:23" x14ac:dyDescent="0.2">
      <c r="A871" s="266"/>
      <c r="B871" s="192">
        <v>865</v>
      </c>
      <c r="C871" s="50" t="s">
        <v>461</v>
      </c>
      <c r="D871" s="193">
        <v>3.9</v>
      </c>
      <c r="E871" s="50">
        <v>423</v>
      </c>
      <c r="F871" s="194" t="s">
        <v>502</v>
      </c>
      <c r="G871" s="194" t="s">
        <v>24</v>
      </c>
      <c r="H871" s="192">
        <v>4</v>
      </c>
      <c r="I871" s="192" t="s">
        <v>43</v>
      </c>
      <c r="J871" s="195">
        <v>4.9739999999999993</v>
      </c>
      <c r="K871" s="195">
        <v>0.35699999999999998</v>
      </c>
      <c r="L871" s="195">
        <v>0.58599999999999997</v>
      </c>
      <c r="M871" s="195">
        <v>-0.10199999999999999</v>
      </c>
      <c r="N871" s="195">
        <v>0</v>
      </c>
      <c r="O871" s="195">
        <v>4.133</v>
      </c>
      <c r="P871" s="196">
        <v>151.85</v>
      </c>
      <c r="Q871" s="195">
        <v>4.133</v>
      </c>
      <c r="R871" s="195">
        <v>151.85</v>
      </c>
      <c r="S871" s="197">
        <v>2.7217648995719462E-2</v>
      </c>
      <c r="T871" s="198">
        <v>78.7</v>
      </c>
      <c r="U871" s="199">
        <v>2.1420289759631217</v>
      </c>
      <c r="V871" s="200">
        <v>1633.0589397431679</v>
      </c>
      <c r="W871" s="201">
        <v>128.52173855778733</v>
      </c>
    </row>
    <row r="872" spans="1:23" x14ac:dyDescent="0.2">
      <c r="A872" s="266"/>
      <c r="B872" s="192">
        <v>866</v>
      </c>
      <c r="C872" s="50" t="s">
        <v>292</v>
      </c>
      <c r="D872" s="202">
        <v>3.9</v>
      </c>
      <c r="E872" s="203">
        <v>423</v>
      </c>
      <c r="F872" s="194" t="s">
        <v>331</v>
      </c>
      <c r="G872" s="194"/>
      <c r="H872" s="192">
        <v>8</v>
      </c>
      <c r="I872" s="192" t="s">
        <v>43</v>
      </c>
      <c r="J872" s="195">
        <v>10.803000000000001</v>
      </c>
      <c r="K872" s="195">
        <v>0.86699999999999999</v>
      </c>
      <c r="L872" s="195">
        <v>0</v>
      </c>
      <c r="M872" s="195">
        <v>0</v>
      </c>
      <c r="N872" s="195">
        <v>0</v>
      </c>
      <c r="O872" s="195">
        <v>9.9360009999999992</v>
      </c>
      <c r="P872" s="196">
        <v>364.25</v>
      </c>
      <c r="Q872" s="195">
        <v>9.9360009999999992</v>
      </c>
      <c r="R872" s="195">
        <v>364.25</v>
      </c>
      <c r="S872" s="197">
        <v>2.7277971173644472E-2</v>
      </c>
      <c r="T872" s="198">
        <v>53.41</v>
      </c>
      <c r="U872" s="199">
        <v>1.4569164403843511</v>
      </c>
      <c r="V872" s="200">
        <v>1636.6782704186683</v>
      </c>
      <c r="W872" s="201">
        <v>87.414986423061066</v>
      </c>
    </row>
    <row r="873" spans="1:23" x14ac:dyDescent="0.2">
      <c r="A873" s="266"/>
      <c r="B873" s="192">
        <v>867</v>
      </c>
      <c r="C873" s="50" t="s">
        <v>875</v>
      </c>
      <c r="D873" s="202">
        <v>3.6</v>
      </c>
      <c r="E873" s="203">
        <v>432</v>
      </c>
      <c r="F873" s="194" t="s">
        <v>883</v>
      </c>
      <c r="G873" s="194" t="s">
        <v>96</v>
      </c>
      <c r="H873" s="192">
        <v>4</v>
      </c>
      <c r="I873" s="192"/>
      <c r="J873" s="195">
        <v>4.5810000000000004</v>
      </c>
      <c r="K873" s="195"/>
      <c r="L873" s="195"/>
      <c r="M873" s="195"/>
      <c r="N873" s="195"/>
      <c r="O873" s="195">
        <v>4.5810000000000004</v>
      </c>
      <c r="P873" s="196"/>
      <c r="Q873" s="195">
        <v>4.5810000000000004</v>
      </c>
      <c r="R873" s="195">
        <v>167.13</v>
      </c>
      <c r="S873" s="197">
        <f>Q873/R873</f>
        <v>2.7409800753904149E-2</v>
      </c>
      <c r="T873" s="198">
        <v>50.79</v>
      </c>
      <c r="U873" s="199">
        <f>S873*T873</f>
        <v>1.3921437802907917</v>
      </c>
      <c r="V873" s="200">
        <f>S873*60*1000</f>
        <v>1644.588045234249</v>
      </c>
      <c r="W873" s="201">
        <f>V873*T873/1000</f>
        <v>83.528626817447503</v>
      </c>
    </row>
    <row r="874" spans="1:23" x14ac:dyDescent="0.2">
      <c r="A874" s="266"/>
      <c r="B874" s="192">
        <v>868</v>
      </c>
      <c r="C874" s="50" t="s">
        <v>268</v>
      </c>
      <c r="D874" s="193">
        <v>3.9</v>
      </c>
      <c r="E874" s="50">
        <v>423</v>
      </c>
      <c r="F874" s="194" t="s">
        <v>289</v>
      </c>
      <c r="G874" s="194" t="s">
        <v>24</v>
      </c>
      <c r="H874" s="192">
        <v>8</v>
      </c>
      <c r="I874" s="192" t="s">
        <v>43</v>
      </c>
      <c r="J874" s="195">
        <v>9.24</v>
      </c>
      <c r="K874" s="195">
        <v>0</v>
      </c>
      <c r="L874" s="195">
        <v>0</v>
      </c>
      <c r="M874" s="195">
        <v>0</v>
      </c>
      <c r="N874" s="195">
        <v>0</v>
      </c>
      <c r="O874" s="195">
        <v>9.24</v>
      </c>
      <c r="P874" s="196">
        <v>334.51</v>
      </c>
      <c r="Q874" s="195">
        <v>9.24</v>
      </c>
      <c r="R874" s="195">
        <v>334.51</v>
      </c>
      <c r="S874" s="197">
        <v>2.7622492601118053E-2</v>
      </c>
      <c r="T874" s="198">
        <v>58.75</v>
      </c>
      <c r="U874" s="199">
        <v>1.6228214403156855</v>
      </c>
      <c r="V874" s="200">
        <v>1657.3495560670833</v>
      </c>
      <c r="W874" s="201">
        <v>97.369286418941144</v>
      </c>
    </row>
    <row r="875" spans="1:23" x14ac:dyDescent="0.2">
      <c r="A875" s="266"/>
      <c r="B875" s="192">
        <v>869</v>
      </c>
      <c r="C875" s="50" t="s">
        <v>990</v>
      </c>
      <c r="D875" s="193">
        <v>3.1</v>
      </c>
      <c r="E875" s="50">
        <v>447</v>
      </c>
      <c r="F875" s="204" t="s">
        <v>984</v>
      </c>
      <c r="G875" s="204"/>
      <c r="H875" s="50">
        <v>4</v>
      </c>
      <c r="I875" s="50">
        <v>1940</v>
      </c>
      <c r="J875" s="223">
        <v>12.503</v>
      </c>
      <c r="K875" s="223">
        <v>2.1007039999999999</v>
      </c>
      <c r="L875" s="223">
        <v>0.28205999999999998</v>
      </c>
      <c r="M875" s="223">
        <v>-0.46870499999999998</v>
      </c>
      <c r="N875" s="223">
        <v>0</v>
      </c>
      <c r="O875" s="223">
        <v>10.588939999999999</v>
      </c>
      <c r="P875" s="222">
        <v>383.02000000000004</v>
      </c>
      <c r="Q875" s="223">
        <v>10.588939999999999</v>
      </c>
      <c r="R875" s="223">
        <v>383.02000000000004</v>
      </c>
      <c r="S875" s="228">
        <v>2.7645919273145001E-2</v>
      </c>
      <c r="T875" s="229">
        <v>51.6</v>
      </c>
      <c r="U875" s="229">
        <v>1.426529434494282</v>
      </c>
      <c r="V875" s="230">
        <v>1658.7551563887</v>
      </c>
      <c r="W875" s="231">
        <v>85.591766069656927</v>
      </c>
    </row>
    <row r="876" spans="1:23" x14ac:dyDescent="0.2">
      <c r="A876" s="266"/>
      <c r="B876" s="192">
        <v>870</v>
      </c>
      <c r="C876" s="50" t="s">
        <v>93</v>
      </c>
      <c r="D876" s="193">
        <v>3.9</v>
      </c>
      <c r="E876" s="50">
        <v>423</v>
      </c>
      <c r="F876" s="194" t="s">
        <v>102</v>
      </c>
      <c r="G876" s="194" t="s">
        <v>96</v>
      </c>
      <c r="H876" s="192">
        <v>5</v>
      </c>
      <c r="I876" s="192" t="s">
        <v>89</v>
      </c>
      <c r="J876" s="195">
        <v>6.2089999999999996</v>
      </c>
      <c r="K876" s="195">
        <v>0</v>
      </c>
      <c r="L876" s="195">
        <v>0</v>
      </c>
      <c r="M876" s="195">
        <v>0</v>
      </c>
      <c r="N876" s="195">
        <v>0</v>
      </c>
      <c r="O876" s="195">
        <v>6.2089999999999996</v>
      </c>
      <c r="P876" s="196">
        <v>224.51</v>
      </c>
      <c r="Q876" s="195">
        <v>6.2089999999999996</v>
      </c>
      <c r="R876" s="195">
        <v>224.51</v>
      </c>
      <c r="S876" s="197">
        <v>2.7655783706739122E-2</v>
      </c>
      <c r="T876" s="198">
        <v>49.594999999999999</v>
      </c>
      <c r="U876" s="199">
        <v>1.3715885929357268</v>
      </c>
      <c r="V876" s="200">
        <v>1659.3470224043474</v>
      </c>
      <c r="W876" s="201">
        <v>82.295315576143608</v>
      </c>
    </row>
    <row r="877" spans="1:23" x14ac:dyDescent="0.2">
      <c r="A877" s="266"/>
      <c r="B877" s="192">
        <v>871</v>
      </c>
      <c r="C877" s="50" t="s">
        <v>292</v>
      </c>
      <c r="D877" s="202">
        <v>3.9</v>
      </c>
      <c r="E877" s="203">
        <v>423</v>
      </c>
      <c r="F877" s="194" t="s">
        <v>329</v>
      </c>
      <c r="G877" s="194"/>
      <c r="H877" s="192">
        <v>7</v>
      </c>
      <c r="I877" s="192">
        <v>1959</v>
      </c>
      <c r="J877" s="195">
        <v>8.92</v>
      </c>
      <c r="K877" s="195">
        <v>0</v>
      </c>
      <c r="L877" s="195">
        <v>0</v>
      </c>
      <c r="M877" s="195">
        <v>0</v>
      </c>
      <c r="N877" s="195">
        <v>0</v>
      </c>
      <c r="O877" s="195">
        <v>8.9200009999999992</v>
      </c>
      <c r="P877" s="196">
        <v>321.98</v>
      </c>
      <c r="Q877" s="195">
        <v>8.9200009999999992</v>
      </c>
      <c r="R877" s="195">
        <v>321.98</v>
      </c>
      <c r="S877" s="197">
        <v>2.7703587179327905E-2</v>
      </c>
      <c r="T877" s="198">
        <v>53.41</v>
      </c>
      <c r="U877" s="199">
        <v>1.4796485912479034</v>
      </c>
      <c r="V877" s="200">
        <v>1662.2152307596743</v>
      </c>
      <c r="W877" s="201">
        <v>88.778915474874196</v>
      </c>
    </row>
    <row r="878" spans="1:23" x14ac:dyDescent="0.2">
      <c r="A878" s="266"/>
      <c r="B878" s="192">
        <v>872</v>
      </c>
      <c r="C878" s="50" t="s">
        <v>292</v>
      </c>
      <c r="D878" s="202">
        <v>3.9</v>
      </c>
      <c r="E878" s="203">
        <v>423</v>
      </c>
      <c r="F878" s="194" t="s">
        <v>330</v>
      </c>
      <c r="G878" s="194"/>
      <c r="H878" s="192">
        <v>24</v>
      </c>
      <c r="I878" s="192">
        <v>1962</v>
      </c>
      <c r="J878" s="195">
        <v>11.138999999999999</v>
      </c>
      <c r="K878" s="195">
        <v>0</v>
      </c>
      <c r="L878" s="195">
        <v>0</v>
      </c>
      <c r="M878" s="195">
        <v>0</v>
      </c>
      <c r="N878" s="195">
        <v>0</v>
      </c>
      <c r="O878" s="195">
        <v>11.138999999999999</v>
      </c>
      <c r="P878" s="196">
        <v>402.03</v>
      </c>
      <c r="Q878" s="195">
        <v>11.138999999999999</v>
      </c>
      <c r="R878" s="195">
        <v>402.03</v>
      </c>
      <c r="S878" s="197">
        <v>2.7706887545705546E-2</v>
      </c>
      <c r="T878" s="198">
        <v>53.41</v>
      </c>
      <c r="U878" s="199">
        <v>1.4798248638161331</v>
      </c>
      <c r="V878" s="200">
        <v>1662.4132527423328</v>
      </c>
      <c r="W878" s="201">
        <v>88.789491828967996</v>
      </c>
    </row>
    <row r="879" spans="1:23" x14ac:dyDescent="0.2">
      <c r="A879" s="266"/>
      <c r="B879" s="192">
        <v>873</v>
      </c>
      <c r="C879" s="50" t="s">
        <v>292</v>
      </c>
      <c r="D879" s="202">
        <v>3.9</v>
      </c>
      <c r="E879" s="203">
        <v>423</v>
      </c>
      <c r="F879" s="194" t="s">
        <v>332</v>
      </c>
      <c r="G879" s="194"/>
      <c r="H879" s="192">
        <v>8</v>
      </c>
      <c r="I879" s="192">
        <v>1901</v>
      </c>
      <c r="J879" s="195">
        <v>9.1769999999999996</v>
      </c>
      <c r="K879" s="195">
        <v>0</v>
      </c>
      <c r="L879" s="195">
        <v>0</v>
      </c>
      <c r="M879" s="195">
        <v>0</v>
      </c>
      <c r="N879" s="195">
        <v>0</v>
      </c>
      <c r="O879" s="195">
        <v>9.1769990000000004</v>
      </c>
      <c r="P879" s="196">
        <v>330.14</v>
      </c>
      <c r="Q879" s="195">
        <v>8.1863034031017143</v>
      </c>
      <c r="R879" s="195">
        <v>294.5</v>
      </c>
      <c r="S879" s="197">
        <v>2.7797295086932815E-2</v>
      </c>
      <c r="T879" s="198">
        <v>53.41</v>
      </c>
      <c r="U879" s="199">
        <v>1.4846535305930815</v>
      </c>
      <c r="V879" s="200">
        <v>1667.837705215969</v>
      </c>
      <c r="W879" s="201">
        <v>89.0792118355849</v>
      </c>
    </row>
    <row r="880" spans="1:23" x14ac:dyDescent="0.2">
      <c r="A880" s="266"/>
      <c r="B880" s="192">
        <v>874</v>
      </c>
      <c r="C880" s="50" t="s">
        <v>879</v>
      </c>
      <c r="D880" s="202">
        <v>3.6</v>
      </c>
      <c r="E880" s="203">
        <v>432</v>
      </c>
      <c r="F880" s="194" t="s">
        <v>880</v>
      </c>
      <c r="G880" s="194" t="s">
        <v>96</v>
      </c>
      <c r="H880" s="192">
        <v>8</v>
      </c>
      <c r="I880" s="192"/>
      <c r="J880" s="195">
        <v>10.641999999999999</v>
      </c>
      <c r="K880" s="195"/>
      <c r="L880" s="195"/>
      <c r="M880" s="195"/>
      <c r="N880" s="195"/>
      <c r="O880" s="195">
        <v>10.641999999999999</v>
      </c>
      <c r="P880" s="196"/>
      <c r="Q880" s="195">
        <v>10.641999999999999</v>
      </c>
      <c r="R880" s="195">
        <v>381.84</v>
      </c>
      <c r="S880" s="197">
        <f>Q880/R880</f>
        <v>2.7870312172637756E-2</v>
      </c>
      <c r="T880" s="198">
        <v>50.79</v>
      </c>
      <c r="U880" s="199">
        <f>S880*T880</f>
        <v>1.4155331552482715</v>
      </c>
      <c r="V880" s="200">
        <f>S880*60*1000</f>
        <v>1672.2187303582655</v>
      </c>
      <c r="W880" s="201">
        <f>V880*T880/1000</f>
        <v>84.931989314896299</v>
      </c>
    </row>
    <row r="881" spans="1:23" x14ac:dyDescent="0.2">
      <c r="A881" s="266"/>
      <c r="B881" s="192">
        <v>875</v>
      </c>
      <c r="C881" s="50" t="s">
        <v>990</v>
      </c>
      <c r="D881" s="193">
        <v>3.1</v>
      </c>
      <c r="E881" s="50">
        <v>447</v>
      </c>
      <c r="F881" s="204" t="s">
        <v>985</v>
      </c>
      <c r="G881" s="204"/>
      <c r="H881" s="50">
        <v>6</v>
      </c>
      <c r="I881" s="50">
        <v>1959</v>
      </c>
      <c r="J881" s="223">
        <v>10.349</v>
      </c>
      <c r="K881" s="223">
        <v>1.0081869999999999</v>
      </c>
      <c r="L881" s="223">
        <v>0.68076000000000003</v>
      </c>
      <c r="M881" s="223">
        <v>-9.0187000000000003E-2</v>
      </c>
      <c r="N881" s="223">
        <v>0</v>
      </c>
      <c r="O881" s="223">
        <v>8.7502399999999998</v>
      </c>
      <c r="P881" s="222">
        <v>310.93</v>
      </c>
      <c r="Q881" s="223">
        <v>8.7502399999999998</v>
      </c>
      <c r="R881" s="223">
        <v>310.93</v>
      </c>
      <c r="S881" s="228">
        <v>2.8142154182613448E-2</v>
      </c>
      <c r="T881" s="229">
        <v>51.6</v>
      </c>
      <c r="U881" s="229">
        <v>1.4521351558228539</v>
      </c>
      <c r="V881" s="230">
        <v>1688.5292509568069</v>
      </c>
      <c r="W881" s="231">
        <v>87.128109349371243</v>
      </c>
    </row>
    <row r="882" spans="1:23" x14ac:dyDescent="0.2">
      <c r="A882" s="266"/>
      <c r="B882" s="192">
        <v>876</v>
      </c>
      <c r="C882" s="50" t="s">
        <v>292</v>
      </c>
      <c r="D882" s="202">
        <v>3.9</v>
      </c>
      <c r="E882" s="203">
        <v>423</v>
      </c>
      <c r="F882" s="194" t="s">
        <v>326</v>
      </c>
      <c r="G882" s="194"/>
      <c r="H882" s="192">
        <v>18</v>
      </c>
      <c r="I882" s="192">
        <v>1959</v>
      </c>
      <c r="J882" s="195">
        <v>30.01</v>
      </c>
      <c r="K882" s="195">
        <v>2.7795000000000001</v>
      </c>
      <c r="L882" s="195">
        <v>0</v>
      </c>
      <c r="M882" s="195">
        <v>0</v>
      </c>
      <c r="N882" s="195">
        <v>0</v>
      </c>
      <c r="O882" s="195">
        <v>27.230497</v>
      </c>
      <c r="P882" s="196">
        <v>963.76</v>
      </c>
      <c r="Q882" s="195">
        <v>27.230497</v>
      </c>
      <c r="R882" s="195">
        <v>963.76</v>
      </c>
      <c r="S882" s="197">
        <v>2.8254437826844857E-2</v>
      </c>
      <c r="T882" s="198">
        <v>53.41</v>
      </c>
      <c r="U882" s="199">
        <v>1.5090695243317838</v>
      </c>
      <c r="V882" s="200">
        <v>1695.2662696106916</v>
      </c>
      <c r="W882" s="201">
        <v>90.54417145990702</v>
      </c>
    </row>
    <row r="883" spans="1:23" x14ac:dyDescent="0.2">
      <c r="A883" s="266"/>
      <c r="B883" s="192">
        <v>877</v>
      </c>
      <c r="C883" s="50" t="s">
        <v>650</v>
      </c>
      <c r="D883" s="193">
        <v>3.5</v>
      </c>
      <c r="E883" s="50">
        <v>435</v>
      </c>
      <c r="F883" s="194" t="s">
        <v>690</v>
      </c>
      <c r="G883" s="194" t="s">
        <v>24</v>
      </c>
      <c r="H883" s="192">
        <v>4</v>
      </c>
      <c r="I883" s="192" t="s">
        <v>43</v>
      </c>
      <c r="J883" s="195">
        <v>6.2</v>
      </c>
      <c r="K883" s="195">
        <v>5.4199999999999998E-2</v>
      </c>
      <c r="L883" s="195">
        <v>1.4245000000000001</v>
      </c>
      <c r="M883" s="195">
        <v>4.7800000000000002E-2</v>
      </c>
      <c r="N883" s="195">
        <v>0</v>
      </c>
      <c r="O883" s="195">
        <v>4.6734999999999998</v>
      </c>
      <c r="P883" s="196">
        <v>162.94</v>
      </c>
      <c r="Q883" s="195">
        <v>4.6734999999999998</v>
      </c>
      <c r="R883" s="195">
        <v>162.94</v>
      </c>
      <c r="S883" s="197">
        <v>2.8682337056585246E-2</v>
      </c>
      <c r="T883" s="198">
        <v>42.4</v>
      </c>
      <c r="U883" s="199">
        <v>1.2161310911992145</v>
      </c>
      <c r="V883" s="200">
        <v>1720.9402233951148</v>
      </c>
      <c r="W883" s="201">
        <v>72.967865471952877</v>
      </c>
    </row>
    <row r="884" spans="1:23" x14ac:dyDescent="0.2">
      <c r="A884" s="266"/>
      <c r="B884" s="192">
        <v>878</v>
      </c>
      <c r="C884" s="205" t="s">
        <v>41</v>
      </c>
      <c r="D884" s="202">
        <v>3.9</v>
      </c>
      <c r="E884" s="203">
        <v>423</v>
      </c>
      <c r="F884" s="206" t="s">
        <v>84</v>
      </c>
      <c r="G884" s="207" t="s">
        <v>24</v>
      </c>
      <c r="H884" s="220">
        <v>4</v>
      </c>
      <c r="I884" s="208" t="s">
        <v>43</v>
      </c>
      <c r="J884" s="209">
        <v>7.79</v>
      </c>
      <c r="K884" s="209">
        <v>0.14000000000000001</v>
      </c>
      <c r="L884" s="209">
        <v>1.27</v>
      </c>
      <c r="M884" s="209"/>
      <c r="N884" s="195">
        <v>1.1483999999999999</v>
      </c>
      <c r="O884" s="195">
        <v>5.2316000000000003</v>
      </c>
      <c r="P884" s="210">
        <v>220.87</v>
      </c>
      <c r="Q884" s="209">
        <v>6.38</v>
      </c>
      <c r="R884" s="211">
        <v>220.87</v>
      </c>
      <c r="S884" s="197">
        <f>Q884/R884</f>
        <v>2.888576990990175E-2</v>
      </c>
      <c r="T884" s="198">
        <v>56</v>
      </c>
      <c r="U884" s="199">
        <f>S884*T884</f>
        <v>1.617603114954498</v>
      </c>
      <c r="V884" s="200">
        <f>S884*60*1000</f>
        <v>1733.1461945941048</v>
      </c>
      <c r="W884" s="201">
        <f>V884*T884/1000</f>
        <v>97.056186897269868</v>
      </c>
    </row>
    <row r="885" spans="1:23" x14ac:dyDescent="0.2">
      <c r="A885" s="266"/>
      <c r="B885" s="192">
        <v>879</v>
      </c>
      <c r="C885" s="50" t="s">
        <v>503</v>
      </c>
      <c r="D885" s="202">
        <v>3.7</v>
      </c>
      <c r="E885" s="203">
        <v>429</v>
      </c>
      <c r="F885" s="204" t="s">
        <v>538</v>
      </c>
      <c r="G885" s="204" t="s">
        <v>24</v>
      </c>
      <c r="H885" s="50">
        <v>8</v>
      </c>
      <c r="I885" s="50">
        <v>1962</v>
      </c>
      <c r="J885" s="195">
        <v>12.82</v>
      </c>
      <c r="K885" s="195">
        <v>0.51</v>
      </c>
      <c r="L885" s="195">
        <v>1.676863</v>
      </c>
      <c r="M885" s="195">
        <v>0.13291</v>
      </c>
      <c r="N885" s="195">
        <v>0</v>
      </c>
      <c r="O885" s="195">
        <v>10.633139999999999</v>
      </c>
      <c r="P885" s="222">
        <v>367.54</v>
      </c>
      <c r="Q885" s="195">
        <v>10.633139999999999</v>
      </c>
      <c r="R885" s="223">
        <v>367.54</v>
      </c>
      <c r="S885" s="197">
        <v>2.8930565380638838E-2</v>
      </c>
      <c r="T885" s="198">
        <v>57.878999999999998</v>
      </c>
      <c r="U885" s="199">
        <v>1.6744721936659952</v>
      </c>
      <c r="V885" s="200">
        <v>1735.8339228383304</v>
      </c>
      <c r="W885" s="201">
        <v>100.46833161995971</v>
      </c>
    </row>
    <row r="886" spans="1:23" x14ac:dyDescent="0.2">
      <c r="A886" s="266"/>
      <c r="B886" s="192">
        <v>880</v>
      </c>
      <c r="C886" s="50" t="s">
        <v>333</v>
      </c>
      <c r="D886" s="193">
        <v>6</v>
      </c>
      <c r="E886" s="50">
        <v>372</v>
      </c>
      <c r="F886" s="194" t="s">
        <v>376</v>
      </c>
      <c r="G886" s="194"/>
      <c r="H886" s="192">
        <v>13</v>
      </c>
      <c r="I886" s="192">
        <v>1978</v>
      </c>
      <c r="J886" s="195">
        <v>31.9512</v>
      </c>
      <c r="K886" s="195">
        <v>2.6757</v>
      </c>
      <c r="L886" s="195">
        <v>0.13</v>
      </c>
      <c r="M886" s="195">
        <v>1.4509000000000001</v>
      </c>
      <c r="N886" s="195">
        <v>0</v>
      </c>
      <c r="O886" s="195">
        <v>27.694600000000001</v>
      </c>
      <c r="P886" s="196">
        <v>946.44</v>
      </c>
      <c r="Q886" s="195">
        <v>19.129300000000001</v>
      </c>
      <c r="R886" s="195">
        <v>653.73</v>
      </c>
      <c r="S886" s="197">
        <v>2.9261774738806541E-2</v>
      </c>
      <c r="T886" s="198">
        <v>56.2</v>
      </c>
      <c r="U886" s="199">
        <v>1.6445117403209277</v>
      </c>
      <c r="V886" s="200">
        <v>1755.7064843283924</v>
      </c>
      <c r="W886" s="201">
        <v>98.670704419255671</v>
      </c>
    </row>
    <row r="887" spans="1:23" x14ac:dyDescent="0.2">
      <c r="A887" s="266"/>
      <c r="B887" s="192">
        <v>881</v>
      </c>
      <c r="C887" s="50" t="s">
        <v>990</v>
      </c>
      <c r="D887" s="193">
        <v>3.1</v>
      </c>
      <c r="E887" s="50">
        <v>447</v>
      </c>
      <c r="F887" s="204" t="s">
        <v>986</v>
      </c>
      <c r="G887" s="204"/>
      <c r="H887" s="50">
        <v>4</v>
      </c>
      <c r="I887" s="50">
        <v>1952</v>
      </c>
      <c r="J887" s="223">
        <v>3.174312</v>
      </c>
      <c r="K887" s="223">
        <v>0</v>
      </c>
      <c r="L887" s="223">
        <v>0</v>
      </c>
      <c r="M887" s="223">
        <v>0</v>
      </c>
      <c r="N887" s="223">
        <v>0</v>
      </c>
      <c r="O887" s="223">
        <v>3.174312</v>
      </c>
      <c r="P887" s="222">
        <v>108</v>
      </c>
      <c r="Q887" s="223">
        <v>3.174312</v>
      </c>
      <c r="R887" s="223">
        <v>108</v>
      </c>
      <c r="S887" s="228">
        <v>2.9391777777777777E-2</v>
      </c>
      <c r="T887" s="229">
        <v>51.6</v>
      </c>
      <c r="U887" s="229">
        <v>1.5166157333333334</v>
      </c>
      <c r="V887" s="230">
        <v>1763.5066666666667</v>
      </c>
      <c r="W887" s="231">
        <v>90.996943999999999</v>
      </c>
    </row>
    <row r="888" spans="1:23" x14ac:dyDescent="0.2">
      <c r="A888" s="266"/>
      <c r="B888" s="192">
        <v>882</v>
      </c>
      <c r="C888" s="50" t="s">
        <v>419</v>
      </c>
      <c r="D888" s="202">
        <v>3.6</v>
      </c>
      <c r="E888" s="203">
        <v>432</v>
      </c>
      <c r="F888" s="194" t="s">
        <v>409</v>
      </c>
      <c r="G888" s="194"/>
      <c r="H888" s="192">
        <v>2</v>
      </c>
      <c r="I888" s="192">
        <v>1985</v>
      </c>
      <c r="J888" s="195">
        <v>3.6</v>
      </c>
      <c r="K888" s="195">
        <v>0.16</v>
      </c>
      <c r="L888" s="195">
        <v>0.3</v>
      </c>
      <c r="M888" s="195">
        <v>0.04</v>
      </c>
      <c r="N888" s="195">
        <v>0</v>
      </c>
      <c r="O888" s="195">
        <v>3.1</v>
      </c>
      <c r="P888" s="196">
        <v>121.22</v>
      </c>
      <c r="Q888" s="195">
        <v>3.6</v>
      </c>
      <c r="R888" s="195">
        <v>121.22</v>
      </c>
      <c r="S888" s="197">
        <v>2.9698069625474346E-2</v>
      </c>
      <c r="T888" s="198">
        <v>62.2</v>
      </c>
      <c r="U888" s="199">
        <v>1.8472199307045045</v>
      </c>
      <c r="V888" s="200">
        <v>1781.8841775284609</v>
      </c>
      <c r="W888" s="201">
        <v>110.83319584227027</v>
      </c>
    </row>
    <row r="889" spans="1:23" x14ac:dyDescent="0.2">
      <c r="A889" s="266"/>
      <c r="B889" s="192">
        <v>883</v>
      </c>
      <c r="C889" s="50" t="s">
        <v>845</v>
      </c>
      <c r="D889" s="202">
        <v>3.6</v>
      </c>
      <c r="E889" s="203">
        <v>432</v>
      </c>
      <c r="F889" s="194" t="s">
        <v>878</v>
      </c>
      <c r="G889" s="194" t="s">
        <v>96</v>
      </c>
      <c r="H889" s="192">
        <v>4</v>
      </c>
      <c r="I889" s="192"/>
      <c r="J889" s="195">
        <v>4.7930000000000001</v>
      </c>
      <c r="K889" s="195"/>
      <c r="L889" s="195"/>
      <c r="M889" s="195"/>
      <c r="N889" s="195"/>
      <c r="O889" s="195">
        <v>4.7930000000000001</v>
      </c>
      <c r="P889" s="196"/>
      <c r="Q889" s="195">
        <v>4.7930000000000001</v>
      </c>
      <c r="R889" s="195">
        <v>160.13</v>
      </c>
      <c r="S889" s="197">
        <f>Q889/R889</f>
        <v>2.9931930306625869E-2</v>
      </c>
      <c r="T889" s="198">
        <v>50.79</v>
      </c>
      <c r="U889" s="199">
        <f>S889*T889</f>
        <v>1.5202427402735279</v>
      </c>
      <c r="V889" s="200">
        <f>S889*60*1000</f>
        <v>1795.9158183975521</v>
      </c>
      <c r="W889" s="201">
        <f>V889*T889/1000</f>
        <v>91.214564416411662</v>
      </c>
    </row>
    <row r="890" spans="1:23" x14ac:dyDescent="0.2">
      <c r="A890" s="266"/>
      <c r="B890" s="192">
        <v>884</v>
      </c>
      <c r="C890" s="50" t="s">
        <v>722</v>
      </c>
      <c r="D890" s="193">
        <v>3.9</v>
      </c>
      <c r="E890" s="203">
        <v>423</v>
      </c>
      <c r="F890" s="194" t="s">
        <v>762</v>
      </c>
      <c r="G890" s="194" t="s">
        <v>24</v>
      </c>
      <c r="H890" s="192">
        <v>23</v>
      </c>
      <c r="I890" s="192">
        <v>1963</v>
      </c>
      <c r="J890" s="195">
        <v>15.567</v>
      </c>
      <c r="K890" s="195">
        <v>0</v>
      </c>
      <c r="L890" s="195">
        <v>0</v>
      </c>
      <c r="M890" s="195">
        <v>0</v>
      </c>
      <c r="N890" s="195">
        <v>0</v>
      </c>
      <c r="O890" s="195">
        <v>15.567</v>
      </c>
      <c r="P890" s="196">
        <v>502.6</v>
      </c>
      <c r="Q890" s="195">
        <v>15.567</v>
      </c>
      <c r="R890" s="195">
        <v>502.6</v>
      </c>
      <c r="S890" s="197">
        <v>3.0972940708316753E-2</v>
      </c>
      <c r="T890" s="199">
        <v>44.47</v>
      </c>
      <c r="U890" s="199">
        <v>1.3773666732988459</v>
      </c>
      <c r="V890" s="200">
        <v>1858.3764424990052</v>
      </c>
      <c r="W890" s="201">
        <v>82.642000397930758</v>
      </c>
    </row>
    <row r="891" spans="1:23" x14ac:dyDescent="0.2">
      <c r="A891" s="266"/>
      <c r="B891" s="192">
        <v>885</v>
      </c>
      <c r="C891" s="50" t="s">
        <v>990</v>
      </c>
      <c r="D891" s="193">
        <v>3.1</v>
      </c>
      <c r="E891" s="50">
        <v>447</v>
      </c>
      <c r="F891" s="204" t="s">
        <v>987</v>
      </c>
      <c r="G891" s="204"/>
      <c r="H891" s="50">
        <v>13</v>
      </c>
      <c r="I891" s="50" t="s">
        <v>43</v>
      </c>
      <c r="J891" s="223">
        <v>12.39</v>
      </c>
      <c r="K891" s="223">
        <v>0</v>
      </c>
      <c r="L891" s="223">
        <v>0</v>
      </c>
      <c r="M891" s="223">
        <v>0</v>
      </c>
      <c r="N891" s="223">
        <v>0</v>
      </c>
      <c r="O891" s="223">
        <v>12.39</v>
      </c>
      <c r="P891" s="222">
        <v>397.64</v>
      </c>
      <c r="Q891" s="223">
        <v>12.39</v>
      </c>
      <c r="R891" s="223">
        <v>397.64</v>
      </c>
      <c r="S891" s="228">
        <v>3.1158837139120814E-2</v>
      </c>
      <c r="T891" s="229">
        <v>51.6</v>
      </c>
      <c r="U891" s="229">
        <v>1.6077959963786341</v>
      </c>
      <c r="V891" s="230">
        <v>1869.5302283472488</v>
      </c>
      <c r="W891" s="231">
        <v>96.467759782718048</v>
      </c>
    </row>
    <row r="892" spans="1:23" x14ac:dyDescent="0.2">
      <c r="A892" s="266"/>
      <c r="B892" s="192">
        <v>886</v>
      </c>
      <c r="C892" s="205" t="s">
        <v>41</v>
      </c>
      <c r="D892" s="202">
        <v>3.9</v>
      </c>
      <c r="E892" s="203">
        <v>423</v>
      </c>
      <c r="F892" s="206" t="s">
        <v>85</v>
      </c>
      <c r="G892" s="207" t="s">
        <v>24</v>
      </c>
      <c r="H892" s="220">
        <v>4</v>
      </c>
      <c r="I892" s="213" t="s">
        <v>43</v>
      </c>
      <c r="J892" s="209">
        <v>6.78</v>
      </c>
      <c r="K892" s="209">
        <v>0.24</v>
      </c>
      <c r="L892" s="209">
        <v>0.53</v>
      </c>
      <c r="M892" s="209">
        <v>-0.08</v>
      </c>
      <c r="N892" s="195">
        <v>1.0961999999999998</v>
      </c>
      <c r="O892" s="195">
        <v>4.9938000000000002</v>
      </c>
      <c r="P892" s="210">
        <v>191.55</v>
      </c>
      <c r="Q892" s="209">
        <v>6.09</v>
      </c>
      <c r="R892" s="211">
        <v>191.55</v>
      </c>
      <c r="S892" s="197">
        <f>Q892/R892</f>
        <v>3.1793265465935784E-2</v>
      </c>
      <c r="T892" s="198">
        <v>56</v>
      </c>
      <c r="U892" s="199">
        <f>S892*T892</f>
        <v>1.780422866092404</v>
      </c>
      <c r="V892" s="200">
        <f>S892*60*1000</f>
        <v>1907.5959279561469</v>
      </c>
      <c r="W892" s="201">
        <f>V892*T892/1000</f>
        <v>106.82537196554422</v>
      </c>
    </row>
    <row r="893" spans="1:23" x14ac:dyDescent="0.2">
      <c r="A893" s="266"/>
      <c r="B893" s="192">
        <v>887</v>
      </c>
      <c r="C893" s="50" t="s">
        <v>333</v>
      </c>
      <c r="D893" s="193">
        <v>6</v>
      </c>
      <c r="E893" s="50">
        <v>372</v>
      </c>
      <c r="F893" s="194" t="s">
        <v>377</v>
      </c>
      <c r="G893" s="194"/>
      <c r="H893" s="192">
        <v>5</v>
      </c>
      <c r="I893" s="192">
        <v>1900</v>
      </c>
      <c r="J893" s="195">
        <v>8.7100000000000009</v>
      </c>
      <c r="K893" s="195">
        <v>0.86699999999999999</v>
      </c>
      <c r="L893" s="195">
        <v>0.28599999999999998</v>
      </c>
      <c r="M893" s="195">
        <v>0</v>
      </c>
      <c r="N893" s="195">
        <v>0</v>
      </c>
      <c r="O893" s="195">
        <v>7.5570000000000004</v>
      </c>
      <c r="P893" s="196">
        <v>195.62</v>
      </c>
      <c r="Q893" s="195">
        <v>6.3552</v>
      </c>
      <c r="R893" s="195">
        <v>195.62</v>
      </c>
      <c r="S893" s="197">
        <v>3.2487475718229221E-2</v>
      </c>
      <c r="T893" s="198">
        <v>56.2</v>
      </c>
      <c r="U893" s="199">
        <v>1.8257961353644823</v>
      </c>
      <c r="V893" s="200">
        <v>1949.2485430937531</v>
      </c>
      <c r="W893" s="201">
        <v>109.54776812186893</v>
      </c>
    </row>
    <row r="894" spans="1:23" x14ac:dyDescent="0.2">
      <c r="A894" s="266"/>
      <c r="B894" s="192">
        <v>888</v>
      </c>
      <c r="C894" s="50" t="s">
        <v>420</v>
      </c>
      <c r="D894" s="193">
        <v>4.58</v>
      </c>
      <c r="E894" s="50">
        <v>402.6</v>
      </c>
      <c r="F894" s="194" t="s">
        <v>460</v>
      </c>
      <c r="G894" s="194" t="s">
        <v>24</v>
      </c>
      <c r="H894" s="192">
        <v>4</v>
      </c>
      <c r="I894" s="192" t="s">
        <v>43</v>
      </c>
      <c r="J894" s="195">
        <v>4.5880000000000001</v>
      </c>
      <c r="K894" s="195">
        <v>0</v>
      </c>
      <c r="L894" s="195">
        <v>0</v>
      </c>
      <c r="M894" s="195">
        <v>0</v>
      </c>
      <c r="N894" s="195">
        <v>0</v>
      </c>
      <c r="O894" s="195">
        <v>4.5880000000000001</v>
      </c>
      <c r="P894" s="196">
        <v>135.59</v>
      </c>
      <c r="Q894" s="195">
        <v>4.5880000000000001</v>
      </c>
      <c r="R894" s="195">
        <v>135.59</v>
      </c>
      <c r="S894" s="197">
        <v>3.3837303635961352E-2</v>
      </c>
      <c r="T894" s="198">
        <v>50.1</v>
      </c>
      <c r="U894" s="199">
        <v>1.6952489121616638</v>
      </c>
      <c r="V894" s="200">
        <v>2030.2382181576811</v>
      </c>
      <c r="W894" s="201">
        <v>101.71493472969983</v>
      </c>
    </row>
    <row r="895" spans="1:23" x14ac:dyDescent="0.2">
      <c r="A895" s="266"/>
      <c r="B895" s="192">
        <v>889</v>
      </c>
      <c r="C895" s="50" t="s">
        <v>990</v>
      </c>
      <c r="D895" s="193">
        <v>3.1</v>
      </c>
      <c r="E895" s="50">
        <v>447</v>
      </c>
      <c r="F895" s="204" t="s">
        <v>988</v>
      </c>
      <c r="G895" s="204"/>
      <c r="H895" s="50">
        <v>6</v>
      </c>
      <c r="I895" s="50">
        <v>1940</v>
      </c>
      <c r="J895" s="223">
        <v>9.1080000000000005</v>
      </c>
      <c r="K895" s="223">
        <v>0.26840000000000003</v>
      </c>
      <c r="L895" s="223">
        <v>0</v>
      </c>
      <c r="M895" s="223">
        <v>0</v>
      </c>
      <c r="N895" s="223">
        <v>0</v>
      </c>
      <c r="O895" s="223">
        <v>8.4960000000000004</v>
      </c>
      <c r="P895" s="222">
        <v>250.65</v>
      </c>
      <c r="Q895" s="223">
        <v>8.4960000000000004</v>
      </c>
      <c r="R895" s="223">
        <v>250.65</v>
      </c>
      <c r="S895" s="228">
        <v>3.389587073608618E-2</v>
      </c>
      <c r="T895" s="229">
        <v>51.6</v>
      </c>
      <c r="U895" s="229">
        <v>1.7490269299820469</v>
      </c>
      <c r="V895" s="230">
        <v>2033.7522441651711</v>
      </c>
      <c r="W895" s="231">
        <v>104.94161579892284</v>
      </c>
    </row>
    <row r="896" spans="1:23" x14ac:dyDescent="0.2">
      <c r="A896" s="266"/>
      <c r="B896" s="192">
        <v>890</v>
      </c>
      <c r="C896" s="50" t="s">
        <v>990</v>
      </c>
      <c r="D896" s="193">
        <v>3.1</v>
      </c>
      <c r="E896" s="50">
        <v>447</v>
      </c>
      <c r="F896" s="204" t="s">
        <v>989</v>
      </c>
      <c r="G896" s="204"/>
      <c r="H896" s="50">
        <v>8</v>
      </c>
      <c r="I896" s="50" t="s">
        <v>43</v>
      </c>
      <c r="J896" s="223">
        <v>8.7669999999999995</v>
      </c>
      <c r="K896" s="223">
        <v>0</v>
      </c>
      <c r="L896" s="223">
        <v>0</v>
      </c>
      <c r="M896" s="223">
        <v>0</v>
      </c>
      <c r="N896" s="223">
        <v>0</v>
      </c>
      <c r="O896" s="223">
        <v>8.7669999999999995</v>
      </c>
      <c r="P896" s="222">
        <v>248.01</v>
      </c>
      <c r="Q896" s="223">
        <v>8.7669999999999995</v>
      </c>
      <c r="R896" s="223">
        <v>248.01</v>
      </c>
      <c r="S896" s="228">
        <v>3.5349381073343816E-2</v>
      </c>
      <c r="T896" s="229">
        <v>51.6</v>
      </c>
      <c r="U896" s="229">
        <v>1.8240280633845409</v>
      </c>
      <c r="V896" s="230">
        <v>2120.9628644006289</v>
      </c>
      <c r="W896" s="231">
        <v>109.44168380307245</v>
      </c>
    </row>
    <row r="897" spans="1:25" ht="13.5" thickBot="1" x14ac:dyDescent="0.25">
      <c r="A897" s="267"/>
      <c r="B897" s="232">
        <v>891</v>
      </c>
      <c r="C897" s="233" t="s">
        <v>845</v>
      </c>
      <c r="D897" s="234">
        <v>3.6</v>
      </c>
      <c r="E897" s="235">
        <v>432</v>
      </c>
      <c r="F897" s="236" t="s">
        <v>881</v>
      </c>
      <c r="G897" s="236" t="s">
        <v>96</v>
      </c>
      <c r="H897" s="232">
        <v>3</v>
      </c>
      <c r="I897" s="232">
        <v>1940</v>
      </c>
      <c r="J897" s="237">
        <v>5</v>
      </c>
      <c r="K897" s="237"/>
      <c r="L897" s="237"/>
      <c r="M897" s="237"/>
      <c r="N897" s="237"/>
      <c r="O897" s="237">
        <v>5</v>
      </c>
      <c r="P897" s="238"/>
      <c r="Q897" s="237">
        <v>5</v>
      </c>
      <c r="R897" s="237">
        <v>112.26</v>
      </c>
      <c r="S897" s="239">
        <f>Q897/R897</f>
        <v>4.4539461963299484E-2</v>
      </c>
      <c r="T897" s="240">
        <v>50.79</v>
      </c>
      <c r="U897" s="241">
        <f>S897*T897</f>
        <v>2.262159273115981</v>
      </c>
      <c r="V897" s="242">
        <f>S897*60*1000</f>
        <v>2672.3677177979689</v>
      </c>
      <c r="W897" s="243">
        <f>V897*T897/1000</f>
        <v>135.72955638695885</v>
      </c>
    </row>
    <row r="899" spans="1:25" x14ac:dyDescent="0.2">
      <c r="A899" s="2" t="s">
        <v>995</v>
      </c>
      <c r="B899" s="18"/>
      <c r="C899" s="295"/>
      <c r="D899" s="295"/>
      <c r="E899" s="296"/>
      <c r="F899" s="18"/>
      <c r="G899" s="297"/>
      <c r="J899" s="298"/>
      <c r="K899" s="298"/>
      <c r="L899" s="298"/>
      <c r="M899" s="298"/>
      <c r="N899" s="298"/>
      <c r="O899" s="17"/>
      <c r="P899" s="18"/>
      <c r="Q899" s="299"/>
      <c r="R899" s="18"/>
      <c r="S899" s="18"/>
      <c r="T899" s="18"/>
      <c r="U899" s="18"/>
      <c r="V899" s="18"/>
      <c r="W899" s="18"/>
      <c r="X899" s="18"/>
      <c r="Y899" s="18"/>
    </row>
    <row r="900" spans="1:25" x14ac:dyDescent="0.2">
      <c r="A900" s="300" t="s">
        <v>996</v>
      </c>
      <c r="B900" s="18"/>
      <c r="C900" s="295"/>
      <c r="D900" s="295"/>
      <c r="E900" s="296"/>
      <c r="F900" s="18"/>
      <c r="G900" s="297"/>
      <c r="J900" s="298"/>
      <c r="K900" s="298"/>
      <c r="L900" s="298"/>
      <c r="M900" s="298"/>
      <c r="N900" s="298"/>
      <c r="O900" s="17"/>
      <c r="P900" s="18"/>
      <c r="Q900" s="299"/>
      <c r="R900" s="18"/>
      <c r="S900" s="18"/>
      <c r="T900" s="18"/>
      <c r="U900" s="18"/>
      <c r="V900" s="18"/>
      <c r="W900" s="18"/>
      <c r="X900" s="18"/>
      <c r="Y900" s="18"/>
    </row>
    <row r="901" spans="1:25" x14ac:dyDescent="0.2">
      <c r="A901" s="300" t="s">
        <v>997</v>
      </c>
      <c r="B901" s="18"/>
      <c r="C901" s="295"/>
      <c r="D901" s="295"/>
      <c r="E901" s="296"/>
      <c r="F901" s="18"/>
      <c r="G901" s="297"/>
      <c r="J901" s="298"/>
      <c r="K901" s="298"/>
      <c r="L901" s="298"/>
      <c r="M901" s="298"/>
      <c r="N901" s="298"/>
      <c r="O901" s="17"/>
      <c r="P901" s="18"/>
      <c r="Q901" s="299"/>
      <c r="R901" s="18"/>
      <c r="S901" s="18"/>
      <c r="T901" s="18"/>
      <c r="U901" s="18"/>
      <c r="V901" s="18"/>
      <c r="W901" s="18"/>
      <c r="X901" s="18"/>
      <c r="Y901" s="18"/>
    </row>
    <row r="902" spans="1:25" x14ac:dyDescent="0.2">
      <c r="A902" s="300" t="s">
        <v>998</v>
      </c>
      <c r="B902" s="18"/>
      <c r="C902" s="295"/>
      <c r="D902" s="295"/>
      <c r="E902" s="296"/>
      <c r="F902" s="18"/>
      <c r="G902" s="297"/>
      <c r="J902" s="298"/>
      <c r="K902" s="298"/>
      <c r="L902" s="298"/>
      <c r="M902" s="298"/>
      <c r="N902" s="298"/>
      <c r="O902" s="17"/>
      <c r="P902" s="18"/>
      <c r="Q902" s="299"/>
      <c r="R902" s="18"/>
      <c r="S902" s="18"/>
      <c r="T902" s="18"/>
      <c r="U902" s="18"/>
      <c r="V902" s="18"/>
      <c r="W902" s="18"/>
      <c r="X902" s="18"/>
      <c r="Y902" s="18"/>
    </row>
    <row r="903" spans="1:25" x14ac:dyDescent="0.2">
      <c r="A903" s="300" t="s">
        <v>999</v>
      </c>
      <c r="B903" s="18"/>
      <c r="C903" s="295"/>
      <c r="D903" s="295"/>
      <c r="E903" s="296"/>
      <c r="F903" s="18"/>
      <c r="G903" s="297"/>
      <c r="J903" s="298"/>
      <c r="K903" s="298"/>
      <c r="L903" s="298"/>
      <c r="M903" s="298"/>
      <c r="N903" s="298"/>
      <c r="O903" s="17"/>
      <c r="P903" s="18"/>
      <c r="Q903" s="299"/>
      <c r="R903" s="18"/>
      <c r="S903" s="18"/>
      <c r="T903" s="18"/>
      <c r="U903" s="18"/>
      <c r="V903" s="18"/>
      <c r="W903" s="18"/>
      <c r="X903" s="18"/>
      <c r="Y903" s="18"/>
    </row>
    <row r="904" spans="1:25" x14ac:dyDescent="0.2">
      <c r="A904" s="300"/>
      <c r="B904" s="18"/>
      <c r="C904" s="295"/>
      <c r="D904" s="295"/>
      <c r="E904" s="296"/>
      <c r="F904" s="18"/>
      <c r="G904" s="297"/>
      <c r="J904" s="298"/>
      <c r="K904" s="298"/>
      <c r="L904" s="298"/>
      <c r="M904" s="298"/>
      <c r="N904" s="298"/>
      <c r="O904" s="17"/>
      <c r="P904" s="18"/>
      <c r="Q904" s="299"/>
      <c r="R904" s="18"/>
      <c r="S904" s="18"/>
      <c r="T904" s="18"/>
      <c r="U904" s="18"/>
      <c r="V904" s="18"/>
      <c r="W904" s="18"/>
      <c r="X904" s="18"/>
      <c r="Y904" s="18"/>
    </row>
    <row r="905" spans="1:25" x14ac:dyDescent="0.2">
      <c r="A905" s="300" t="s">
        <v>1000</v>
      </c>
      <c r="B905" s="18"/>
      <c r="C905" s="295"/>
      <c r="D905" s="295"/>
      <c r="E905" s="296"/>
      <c r="F905" s="18"/>
      <c r="G905" s="297"/>
      <c r="J905" s="298"/>
      <c r="K905" s="298"/>
      <c r="L905" s="298"/>
      <c r="M905" s="298"/>
      <c r="N905" s="298"/>
      <c r="O905" s="17"/>
      <c r="P905" s="18"/>
      <c r="Q905" s="299"/>
      <c r="R905" s="18"/>
      <c r="S905" s="18"/>
      <c r="T905" s="18"/>
      <c r="U905" s="18"/>
      <c r="V905" s="18"/>
      <c r="W905" s="18"/>
      <c r="X905" s="18"/>
      <c r="Y905" s="18"/>
    </row>
    <row r="906" spans="1:25" x14ac:dyDescent="0.2">
      <c r="A906" s="301" t="s">
        <v>1001</v>
      </c>
      <c r="B906" s="18"/>
      <c r="C906" s="302"/>
      <c r="D906" s="302"/>
      <c r="E906" s="18"/>
      <c r="F906" s="18"/>
      <c r="G906" s="297"/>
      <c r="H906" s="18"/>
      <c r="I906" s="18"/>
      <c r="J906" s="298"/>
      <c r="K906" s="298"/>
      <c r="L906" s="298"/>
      <c r="M906" s="298"/>
      <c r="N906" s="298"/>
      <c r="O906" s="17"/>
      <c r="P906" s="18"/>
      <c r="Q906" s="299"/>
      <c r="R906" s="18"/>
      <c r="S906" s="18"/>
      <c r="T906" s="18"/>
      <c r="U906" s="18"/>
      <c r="V906" s="18"/>
      <c r="W906" s="18"/>
      <c r="X906" s="18"/>
      <c r="Y906" s="18"/>
    </row>
    <row r="907" spans="1:25" x14ac:dyDescent="0.2">
      <c r="A907" s="301" t="s">
        <v>1002</v>
      </c>
      <c r="B907" s="18"/>
      <c r="C907" s="302"/>
      <c r="D907" s="302"/>
      <c r="E907" s="18"/>
      <c r="F907" s="18"/>
      <c r="G907" s="297"/>
      <c r="H907" s="18"/>
      <c r="I907" s="18"/>
      <c r="J907" s="298"/>
      <c r="K907" s="298"/>
      <c r="L907" s="298"/>
      <c r="M907" s="298"/>
      <c r="N907" s="298"/>
      <c r="O907" s="17"/>
      <c r="P907" s="18"/>
      <c r="Q907" s="299"/>
      <c r="R907" s="18"/>
      <c r="S907" s="18"/>
      <c r="T907" s="18"/>
      <c r="U907" s="18"/>
      <c r="V907" s="18"/>
      <c r="W907" s="18"/>
      <c r="X907" s="18"/>
      <c r="Y907" s="18"/>
    </row>
    <row r="908" spans="1:25" x14ac:dyDescent="0.2">
      <c r="A908" s="301" t="s">
        <v>1003</v>
      </c>
      <c r="B908" s="18"/>
      <c r="C908" s="302"/>
      <c r="D908" s="302"/>
      <c r="E908" s="18"/>
      <c r="F908" s="18"/>
      <c r="G908" s="297"/>
      <c r="H908" s="18"/>
      <c r="I908" s="18"/>
      <c r="J908" s="298"/>
      <c r="K908" s="298"/>
      <c r="L908" s="298"/>
      <c r="M908" s="298"/>
      <c r="N908" s="298"/>
      <c r="O908" s="17"/>
      <c r="P908" s="18"/>
      <c r="Q908" s="299"/>
      <c r="R908" s="18"/>
      <c r="S908" s="18"/>
      <c r="T908" s="18"/>
      <c r="U908" s="18"/>
      <c r="V908" s="18"/>
      <c r="W908" s="18"/>
      <c r="X908" s="18"/>
      <c r="Y908" s="18"/>
    </row>
    <row r="909" spans="1:25" x14ac:dyDescent="0.2">
      <c r="A909" s="18"/>
      <c r="B909" s="18"/>
      <c r="C909" s="18"/>
      <c r="D909" s="18"/>
      <c r="E909" s="18"/>
      <c r="F909" s="18"/>
      <c r="G909" s="297"/>
      <c r="H909" s="18"/>
      <c r="I909" s="18"/>
      <c r="J909" s="298"/>
      <c r="K909" s="298"/>
      <c r="L909" s="298"/>
      <c r="M909" s="298"/>
      <c r="N909" s="298"/>
      <c r="O909" s="17"/>
      <c r="P909" s="18"/>
      <c r="Q909" s="299"/>
      <c r="R909" s="18"/>
      <c r="S909" s="18"/>
      <c r="T909" s="18"/>
      <c r="U909" s="18"/>
      <c r="V909" s="18"/>
      <c r="W909" s="18"/>
      <c r="X909" s="18"/>
      <c r="Y909" s="18"/>
    </row>
    <row r="910" spans="1:25" x14ac:dyDescent="0.2">
      <c r="A910" s="18"/>
      <c r="B910" s="18"/>
      <c r="C910" s="18"/>
      <c r="D910" s="18"/>
      <c r="E910" s="18"/>
      <c r="F910" s="18"/>
      <c r="G910" s="297"/>
      <c r="H910" s="18"/>
      <c r="I910" s="18"/>
      <c r="J910" s="298"/>
      <c r="K910" s="298"/>
      <c r="L910" s="298"/>
      <c r="M910" s="298"/>
      <c r="N910" s="298"/>
      <c r="O910" s="17"/>
      <c r="P910" s="18"/>
      <c r="Q910" s="299"/>
      <c r="R910" s="18"/>
      <c r="S910" s="18"/>
      <c r="T910" s="18"/>
      <c r="U910" s="18"/>
      <c r="V910" s="18"/>
      <c r="W910" s="18"/>
      <c r="X910" s="18"/>
      <c r="Y910" s="18"/>
    </row>
  </sheetData>
  <autoFilter ref="C7:W47" xr:uid="{00000000-0009-0000-0000-000000000000}"/>
  <sortState ref="A693:W897">
    <sortCondition ref="S693:S897"/>
  </sortState>
  <mergeCells count="23">
    <mergeCell ref="W4:W5"/>
    <mergeCell ref="P4:P5"/>
    <mergeCell ref="Q4:Q5"/>
    <mergeCell ref="R4:R5"/>
    <mergeCell ref="S4:S5"/>
    <mergeCell ref="T4:T5"/>
    <mergeCell ref="U4:U5"/>
    <mergeCell ref="A693:A897"/>
    <mergeCell ref="A2:W2"/>
    <mergeCell ref="A4:A6"/>
    <mergeCell ref="B4:B6"/>
    <mergeCell ref="A8:A217"/>
    <mergeCell ref="A218:A447"/>
    <mergeCell ref="A448:A692"/>
    <mergeCell ref="D4:D5"/>
    <mergeCell ref="E4:E5"/>
    <mergeCell ref="G4:G6"/>
    <mergeCell ref="F4:F6"/>
    <mergeCell ref="C4:C6"/>
    <mergeCell ref="H4:H5"/>
    <mergeCell ref="I4:I5"/>
    <mergeCell ref="J4:O4"/>
    <mergeCell ref="V4:V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Adomas ŪSELIS</dc:creator>
  <cp:lastModifiedBy>Ramune</cp:lastModifiedBy>
  <dcterms:created xsi:type="dcterms:W3CDTF">2017-06-16T06:42:05Z</dcterms:created>
  <dcterms:modified xsi:type="dcterms:W3CDTF">2017-12-14T13:46:15Z</dcterms:modified>
</cp:coreProperties>
</file>